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<sst xmlns="http://schemas.openxmlformats.org/spreadsheetml/2006/main" count="1021" uniqueCount="187">
  <si>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</si>
  <si>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</si>
  <si>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studiów:  (stacjonarne</t>
    </r>
    <r>
      <rPr>
        <sz val="11"/>
        <color theme="1"/>
        <rFont val="Calibri"/>
        <family val="2"/>
      </rPr>
      <t xml:space="preserve">/ </t>
    </r>
    <r>
      <rPr>
        <b/>
        <sz val="11"/>
        <color indexed="8"/>
        <rFont val="Calibri"/>
        <family val="2"/>
      </rPr>
      <t>niestacjonarne</t>
    </r>
    <r>
      <rPr>
        <sz val="11"/>
        <color theme="1"/>
        <rFont val="Calibri"/>
        <family val="2"/>
      </rPr>
      <t>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</si>
  <si>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</si>
  <si>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</si>
  <si>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</si>
  <si>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</si>
  <si>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</si>
  <si>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</si>
  <si>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</si>
  <si>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</si>
  <si>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</si>
  <si>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</si>
  <si>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</si>
  <si>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</si>
  <si>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</si>
  <si>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</si>
  <si>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</si>
  <si>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</si>
  <si>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</si>
  <si>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</si>
  <si>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</si>
  <si>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</si>
  <si>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</si>
  <si>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</si>
  <si>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</si>
  <si>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</si>
  <si>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</si>
  <si>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</si>
  <si>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</si>
  <si>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</si>
  <si>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</si>
  <si>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</si>
  <si>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</si>
  <si>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</si>
  <si>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</si>
  <si>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</si>
  <si>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</si>
  <si>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</si>
  <si>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</si>
  <si>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</si>
  <si>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</si>
  <si>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</si>
  <si>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</si>
  <si>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</si>
  <si>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</si>
  <si>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</si>
  <si>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</si>
  <si>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</si>
  <si>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</si>
  <si>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</si>
  <si>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</si>
  <si>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</si>
  <si>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</si>
  <si>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</si>
  <si>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</si>
  <si>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</si>
  <si>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</si>
  <si>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</si>
  <si>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</si>
  <si>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</si>
  <si>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</si>
  <si>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</si>
  <si>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</si>
  <si>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</si>
  <si>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</si>
  <si>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</si>
  <si>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</si>
  <si>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</si>
  <si>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Bezpieczeństwo i higiena pracy</t>
  </si>
  <si>
    <t>z</t>
  </si>
  <si>
    <t>Semestr I</t>
  </si>
  <si>
    <t>Semestr II</t>
  </si>
  <si>
    <t>Liczba pkt ECTS/ godz.dyd. 
 na I roku studiów</t>
  </si>
  <si>
    <t xml:space="preserve">Rok studiów II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</si>
  <si>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</si>
  <si>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</si>
  <si>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</si>
  <si>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</si>
  <si>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</si>
  <si>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</si>
  <si>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</si>
  <si>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</si>
  <si>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</si>
  <si>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</si>
  <si>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</si>
  <si>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</si>
  <si>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</si>
  <si>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</si>
  <si>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</si>
  <si>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</si>
  <si>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</si>
  <si>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Ergonomia</t>
  </si>
  <si>
    <t>Ochrona  własności intelektualnej</t>
  </si>
  <si>
    <t>Semestr III</t>
  </si>
  <si>
    <t>Semestr IV</t>
  </si>
  <si>
    <t>Rok studiów III</t>
  </si>
  <si>
    <t>III rok</t>
  </si>
  <si>
    <t>Proseminarium</t>
  </si>
  <si>
    <t>VI</t>
  </si>
  <si>
    <t>Prawo cywilne - zobowiązania I</t>
  </si>
  <si>
    <t>V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</si>
  <si>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</si>
  <si>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</si>
  <si>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</si>
  <si>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</si>
  <si>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</si>
  <si>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</si>
  <si>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</si>
  <si>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</si>
  <si>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</si>
  <si>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</si>
  <si>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</si>
  <si>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</si>
  <si>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Praktyki zawodowe</t>
  </si>
  <si>
    <t>VII Praktyka</t>
  </si>
  <si>
    <t>Semestr V</t>
  </si>
  <si>
    <t>Semestr VI</t>
  </si>
  <si>
    <t>Rok studiów IV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</si>
  <si>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</si>
  <si>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</si>
  <si>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</si>
  <si>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</si>
  <si>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</si>
  <si>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</si>
  <si>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</si>
  <si>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</si>
  <si>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</si>
  <si>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</si>
  <si>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</si>
  <si>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</si>
  <si>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</si>
  <si>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</si>
  <si>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</si>
  <si>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</si>
  <si>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</si>
  <si>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</si>
  <si>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</si>
  <si>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 xml:space="preserve">Rok studiów V    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</si>
  <si>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</si>
  <si>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</si>
  <si>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</si>
  <si>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</si>
  <si>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</si>
  <si>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</si>
  <si>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</si>
  <si>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Liczba pkt ECTS/ godz.dyd.  
na Vroku studiów</t>
  </si>
  <si>
    <t>* inne np. godziny konsultacji (bezpośrednie, e-mailowe, etc.)  - godziny nie są wliczone do pensum</t>
  </si>
  <si>
    <t>** ćwiczenia ……………………..</t>
  </si>
  <si>
    <t>Ogółem plan studiów - suma godzin i punktów ECTS</t>
  </si>
  <si>
    <t xml:space="preserve">      X</t>
  </si>
  <si>
    <t>ECTS  za</t>
  </si>
  <si>
    <t>ćwiczenia</t>
  </si>
  <si>
    <t>zajęcia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</si>
  <si>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</si>
  <si>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</si>
  <si>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</si>
  <si>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</si>
  <si>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</si>
  <si>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</si>
  <si>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</si>
  <si>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</si>
  <si>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</si>
  <si>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</si>
  <si>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</si>
  <si>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</si>
  <si>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nauki społeczne</t>
  </si>
  <si>
    <t>udziału nauczyciela akademickiego*</t>
  </si>
  <si>
    <t>………………………</t>
  </si>
  <si>
    <t>z zakresu nauk podstawowych</t>
  </si>
  <si>
    <t>………………………..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</si>
  <si>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</si>
  <si>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</si>
  <si>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</si>
  <si>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</si>
  <si>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</si>
  <si>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</si>
  <si>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</si>
  <si>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* dotyczy studiów stacjonarnych wszystkich kierunków, poziomów i profili kształcenia - udział punktów ECTS w programie kształcenia co najmniej 50%, chyba że standard kształcenia stanowi inaczej</t>
  </si>
  <si>
    <t>*** praca magisterska to 10 punktów ECTS</t>
  </si>
  <si>
    <t>Liczba pkt ECTS/ godz.dyd. 
 Na IV roku studiów</t>
  </si>
  <si>
    <t>Liczba pkt ECTS/ godz.dyd. 
 na III roku studiów</t>
  </si>
  <si>
    <t>Liczba pkt ECTS/ godz.dyd. 
 na II roku studiów</t>
  </si>
  <si>
    <t>obszar 
kształcenia</t>
  </si>
  <si>
    <t>Ogółem % 
punktów ECTS</t>
  </si>
  <si>
    <t>wychowanie fizyczne</t>
  </si>
  <si>
    <t>Prawo wykroczeń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</si>
</sst>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4" xfId="0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32" borderId="35" xfId="0" applyFill="1" applyBorder="1" applyAlignment="1">
      <alignment/>
    </xf>
    <xf numFmtId="0" fontId="5" fillId="32" borderId="35" xfId="0" applyFont="1" applyFill="1" applyBorder="1" applyAlignment="1">
      <alignment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Border="1" applyAlignment="1">
      <alignment/>
    </xf>
    <xf numFmtId="0" fontId="6" fillId="0" borderId="52" xfId="0" applyFont="1" applyBorder="1" applyAlignment="1">
      <alignment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0" fillId="32" borderId="55" xfId="0" applyFill="1" applyBorder="1" applyAlignment="1">
      <alignment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43" xfId="0" applyFill="1" applyBorder="1" applyAlignment="1">
      <alignment/>
    </xf>
    <xf numFmtId="0" fontId="5" fillId="32" borderId="43" xfId="0" applyFont="1" applyFill="1" applyBorder="1" applyAlignment="1">
      <alignment/>
    </xf>
    <xf numFmtId="0" fontId="0" fillId="32" borderId="47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/>
    </xf>
    <xf numFmtId="0" fontId="0" fillId="0" borderId="54" xfId="0" applyBorder="1" applyAlignment="1">
      <alignment horizontal="right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6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0" xfId="0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center" wrapText="1"/>
    </xf>
    <xf numFmtId="0" fontId="2" fillId="0" borderId="6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35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58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0" borderId="68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4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69" xfId="0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0" fillId="0" borderId="69" xfId="0" applyBorder="1" applyAlignment="1">
      <alignment/>
    </xf>
    <xf numFmtId="0" fontId="6" fillId="0" borderId="53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10" fillId="0" borderId="63" xfId="0" applyFont="1" applyBorder="1" applyAlignment="1">
      <alignment/>
    </xf>
    <xf numFmtId="0" fontId="6" fillId="0" borderId="7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1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7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72" xfId="0" applyBorder="1" applyAlignment="1">
      <alignment/>
    </xf>
    <xf numFmtId="0" fontId="10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5" xfId="0" applyBorder="1" applyAlignment="1">
      <alignment/>
    </xf>
    <xf numFmtId="0" fontId="6" fillId="0" borderId="62" xfId="0" applyFont="1" applyBorder="1" applyAlignment="1">
      <alignment/>
    </xf>
    <xf numFmtId="0" fontId="0" fillId="0" borderId="57" xfId="0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0" fillId="0" borderId="73" xfId="0" applyBorder="1" applyAlignment="1">
      <alignment/>
    </xf>
    <xf numFmtId="0" fontId="9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59" xfId="0" applyBorder="1" applyAlignment="1">
      <alignment/>
    </xf>
    <xf numFmtId="0" fontId="9" fillId="0" borderId="67" xfId="0" applyFont="1" applyBorder="1" applyAlignment="1">
      <alignment/>
    </xf>
    <xf numFmtId="0" fontId="0" fillId="0" borderId="74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74" xfId="0" applyBorder="1" applyAlignment="1">
      <alignment/>
    </xf>
    <xf numFmtId="0" fontId="9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5" fillId="0" borderId="67" xfId="0" applyFont="1" applyBorder="1" applyAlignment="1">
      <alignment/>
    </xf>
    <xf numFmtId="0" fontId="9" fillId="0" borderId="75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5" fillId="0" borderId="24" xfId="0" applyFont="1" applyBorder="1" applyAlignment="1">
      <alignment/>
    </xf>
    <xf numFmtId="0" fontId="12" fillId="32" borderId="35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Alignment="1">
      <alignment/>
    </xf>
    <xf numFmtId="0" fontId="13" fillId="0" borderId="35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58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7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2"/>
  <sheetViews>
    <sheetView tabSelected="1" zoomScalePageLayoutView="0" workbookViewId="0" topLeftCell="A1">
      <selection activeCell="A2" sqref="A2:M2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0" customWidth="1"/>
    <col min="4" max="4" width="7.57421875" style="0" customWidth="1"/>
    <col min="5" max="5" width="12.7109375" style="0" customWidth="1"/>
    <col min="6" max="6" width="9.8515625" style="0" customWidth="1"/>
    <col min="7" max="7" width="8.421875" style="0" customWidth="1"/>
    <col min="8" max="8" width="16.140625" style="0" customWidth="1"/>
    <col min="9" max="9" width="10.00390625" style="0" customWidth="1"/>
    <col min="10" max="10" width="8.140625" style="0" customWidth="1"/>
    <col min="11" max="11" width="8.7109375" style="0" customWidth="1"/>
    <col min="12" max="12" width="13.28125" style="0" customWidth="1"/>
    <col min="13" max="13" width="7.00390625" style="0" customWidth="1"/>
    <col min="14" max="14" width="9.140625" style="0" customWidth="1"/>
    <col min="15" max="16384" width="0" style="0" hidden="1" customWidth="1"/>
  </cols>
  <sheetData>
    <row r="1" ht="15"/>
    <row r="2" spans="1:13" ht="15.75">
      <c r="A2" s="295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ht="15">
      <c r="B4" s="4" t="s">
        <v>2</v>
      </c>
    </row>
    <row r="5" spans="2:5" ht="15">
      <c r="B5" s="4" t="s">
        <v>3</v>
      </c>
      <c r="D5" s="4"/>
      <c r="E5" s="4"/>
    </row>
    <row r="6" ht="15">
      <c r="B6" t="s">
        <v>4</v>
      </c>
    </row>
    <row r="7" ht="15">
      <c r="B7" s="4" t="s">
        <v>5</v>
      </c>
    </row>
    <row r="8" ht="15"/>
    <row r="9" spans="2:7" ht="15.75" thickBot="1">
      <c r="B9" s="5" t="s">
        <v>6</v>
      </c>
      <c r="G9" s="6"/>
    </row>
    <row r="10" spans="1:13" ht="15">
      <c r="A10" s="7" t="s">
        <v>7</v>
      </c>
      <c r="B10" s="8"/>
      <c r="C10" s="9"/>
      <c r="D10" s="297" t="s">
        <v>8</v>
      </c>
      <c r="E10" s="298"/>
      <c r="F10" s="298"/>
      <c r="G10" s="10" t="s">
        <v>9</v>
      </c>
      <c r="H10" s="11" t="s">
        <v>10</v>
      </c>
      <c r="I10" s="12" t="s">
        <v>11</v>
      </c>
      <c r="J10" s="299" t="s">
        <v>12</v>
      </c>
      <c r="K10" s="300"/>
      <c r="L10" s="300"/>
      <c r="M10" s="301"/>
    </row>
    <row r="11" spans="1:13" ht="15">
      <c r="A11" s="13"/>
      <c r="B11" s="14" t="s">
        <v>13</v>
      </c>
      <c r="C11" s="15" t="s">
        <v>14</v>
      </c>
      <c r="D11" s="16" t="s">
        <v>15</v>
      </c>
      <c r="E11" s="17" t="s">
        <v>16</v>
      </c>
      <c r="F11" s="18" t="s">
        <v>17</v>
      </c>
      <c r="G11" s="19" t="s">
        <v>18</v>
      </c>
      <c r="H11" s="20" t="s">
        <v>19</v>
      </c>
      <c r="I11" s="21" t="s">
        <v>20</v>
      </c>
      <c r="J11" s="22" t="s">
        <v>15</v>
      </c>
      <c r="K11" s="302" t="s">
        <v>21</v>
      </c>
      <c r="L11" s="302"/>
      <c r="M11" s="23" t="s">
        <v>22</v>
      </c>
    </row>
    <row r="12" spans="1:13" ht="15">
      <c r="A12" s="24"/>
      <c r="B12" s="14" t="s">
        <v>23</v>
      </c>
      <c r="C12" s="25"/>
      <c r="D12" s="26"/>
      <c r="E12" s="17" t="s">
        <v>24</v>
      </c>
      <c r="F12" s="27" t="s">
        <v>25</v>
      </c>
      <c r="G12" s="28" t="s">
        <v>26</v>
      </c>
      <c r="H12" s="20"/>
      <c r="I12" s="29" t="s">
        <v>27</v>
      </c>
      <c r="J12" s="30"/>
      <c r="K12" s="31" t="s">
        <v>28</v>
      </c>
      <c r="L12" s="32" t="s">
        <v>29</v>
      </c>
      <c r="M12" s="33"/>
    </row>
    <row r="13" spans="1:13" ht="15">
      <c r="A13" s="26"/>
      <c r="B13" s="14"/>
      <c r="C13" s="34"/>
      <c r="D13" s="26"/>
      <c r="E13" s="17" t="s">
        <v>30</v>
      </c>
      <c r="F13" s="27" t="s">
        <v>31</v>
      </c>
      <c r="G13" s="28" t="s">
        <v>32</v>
      </c>
      <c r="H13" s="34"/>
      <c r="I13" s="21" t="s">
        <v>33</v>
      </c>
      <c r="J13" s="35"/>
      <c r="K13" s="36"/>
      <c r="L13" s="37"/>
      <c r="M13" s="38"/>
    </row>
    <row r="14" spans="1:13" ht="15">
      <c r="A14" s="26"/>
      <c r="B14" s="39"/>
      <c r="C14" s="40"/>
      <c r="D14" s="26"/>
      <c r="E14" s="17" t="s">
        <v>34</v>
      </c>
      <c r="F14" s="27"/>
      <c r="G14" s="28" t="s">
        <v>35</v>
      </c>
      <c r="H14" s="20"/>
      <c r="I14" s="26" t="s">
        <v>36</v>
      </c>
      <c r="J14" s="41"/>
      <c r="K14" s="36"/>
      <c r="L14" s="42"/>
      <c r="M14" s="43"/>
    </row>
    <row r="15" spans="1:13" ht="15">
      <c r="A15" s="26"/>
      <c r="B15" s="39"/>
      <c r="C15" s="40"/>
      <c r="D15" s="26"/>
      <c r="E15" s="17"/>
      <c r="F15" s="27"/>
      <c r="G15" s="28"/>
      <c r="H15" s="20"/>
      <c r="I15" s="26"/>
      <c r="J15" s="41"/>
      <c r="K15" s="36"/>
      <c r="L15" s="42"/>
      <c r="M15" s="43"/>
    </row>
    <row r="16" spans="1:13" ht="15.75" thickBot="1">
      <c r="A16" s="44"/>
      <c r="B16" s="45"/>
      <c r="C16" s="6"/>
      <c r="D16" s="44"/>
      <c r="E16" s="46"/>
      <c r="F16" s="47"/>
      <c r="G16" s="46"/>
      <c r="H16" s="6"/>
      <c r="I16" s="44"/>
      <c r="J16" s="48"/>
      <c r="K16" s="49"/>
      <c r="L16" s="50"/>
      <c r="M16" s="51"/>
    </row>
    <row r="17" spans="1:13" ht="15.75" thickBot="1">
      <c r="A17" s="44"/>
      <c r="B17" s="52" t="s">
        <v>37</v>
      </c>
      <c r="C17" s="53"/>
      <c r="D17" s="6"/>
      <c r="E17" s="6"/>
      <c r="F17" s="6"/>
      <c r="G17" s="6"/>
      <c r="H17" s="6"/>
      <c r="I17" s="6"/>
      <c r="J17" s="6"/>
      <c r="K17" s="6"/>
      <c r="L17" s="6"/>
      <c r="M17" s="54"/>
    </row>
    <row r="18" spans="1:13" ht="15.75" thickBot="1">
      <c r="A18" s="55" t="s">
        <v>38</v>
      </c>
      <c r="B18" s="56" t="s">
        <v>39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13" ht="15.75" thickBot="1">
      <c r="A19" s="59"/>
      <c r="B19" s="59" t="s">
        <v>40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58"/>
    </row>
    <row r="20" spans="1:13" ht="15">
      <c r="A20" s="60">
        <v>1</v>
      </c>
      <c r="B20" s="61" t="s">
        <v>41</v>
      </c>
      <c r="C20" s="61" t="s">
        <v>42</v>
      </c>
      <c r="D20" s="61">
        <v>2</v>
      </c>
      <c r="E20" s="61">
        <v>1</v>
      </c>
      <c r="F20" s="61">
        <v>1</v>
      </c>
      <c r="G20" s="61"/>
      <c r="H20" s="62" t="s">
        <v>43</v>
      </c>
      <c r="I20" s="271" t="s">
        <v>65</v>
      </c>
      <c r="J20" s="63">
        <v>30</v>
      </c>
      <c r="K20" s="61"/>
      <c r="L20" s="61">
        <v>30</v>
      </c>
      <c r="M20" s="64">
        <v>0</v>
      </c>
    </row>
    <row r="21" spans="1:13" ht="15">
      <c r="A21" s="60">
        <v>2</v>
      </c>
      <c r="B21" s="61" t="s">
        <v>41</v>
      </c>
      <c r="C21" s="61" t="s">
        <v>45</v>
      </c>
      <c r="D21" s="61">
        <v>2</v>
      </c>
      <c r="E21" s="61">
        <v>1</v>
      </c>
      <c r="F21" s="61">
        <v>1</v>
      </c>
      <c r="G21" s="61"/>
      <c r="H21" s="62" t="s">
        <v>43</v>
      </c>
      <c r="I21" s="271" t="s">
        <v>65</v>
      </c>
      <c r="J21" s="63">
        <v>30</v>
      </c>
      <c r="K21" s="61"/>
      <c r="L21" s="61">
        <v>30</v>
      </c>
      <c r="M21" s="65">
        <v>0</v>
      </c>
    </row>
    <row r="22" spans="1:13" ht="15">
      <c r="A22" s="60">
        <v>3</v>
      </c>
      <c r="B22" s="61" t="s">
        <v>185</v>
      </c>
      <c r="C22" s="61" t="s">
        <v>38</v>
      </c>
      <c r="D22" s="61">
        <v>1</v>
      </c>
      <c r="E22" s="61">
        <v>1</v>
      </c>
      <c r="F22" s="61">
        <v>1</v>
      </c>
      <c r="G22" s="61"/>
      <c r="H22" s="62" t="s">
        <v>43</v>
      </c>
      <c r="I22" s="63" t="s">
        <v>44</v>
      </c>
      <c r="J22" s="63">
        <v>12</v>
      </c>
      <c r="K22" s="61"/>
      <c r="L22" s="61">
        <v>12</v>
      </c>
      <c r="M22" s="65">
        <v>18</v>
      </c>
    </row>
    <row r="23" spans="1:13" ht="15">
      <c r="A23" s="158">
        <v>4</v>
      </c>
      <c r="B23" s="158" t="s">
        <v>46</v>
      </c>
      <c r="C23" s="270" t="s">
        <v>45</v>
      </c>
      <c r="D23" s="158">
        <v>3</v>
      </c>
      <c r="E23" s="158">
        <v>2</v>
      </c>
      <c r="F23" s="158">
        <v>1</v>
      </c>
      <c r="G23" s="158"/>
      <c r="H23" s="270" t="s">
        <v>43</v>
      </c>
      <c r="I23" s="88" t="s">
        <v>44</v>
      </c>
      <c r="J23" s="88">
        <v>30</v>
      </c>
      <c r="K23" s="158"/>
      <c r="L23" s="158">
        <v>30</v>
      </c>
      <c r="M23" s="143">
        <v>20</v>
      </c>
    </row>
    <row r="24" spans="1:13" s="60" customFormat="1" ht="15">
      <c r="A24" s="60">
        <v>5</v>
      </c>
      <c r="B24" s="60" t="s">
        <v>185</v>
      </c>
      <c r="C24" s="66" t="s">
        <v>45</v>
      </c>
      <c r="D24" s="60">
        <v>1</v>
      </c>
      <c r="E24" s="60">
        <v>1</v>
      </c>
      <c r="F24" s="60">
        <v>1</v>
      </c>
      <c r="H24" s="66" t="s">
        <v>43</v>
      </c>
      <c r="I24" s="67" t="s">
        <v>44</v>
      </c>
      <c r="J24" s="67">
        <v>12</v>
      </c>
      <c r="L24" s="60">
        <v>12</v>
      </c>
      <c r="M24" s="60">
        <v>18</v>
      </c>
    </row>
    <row r="25" spans="1:13" ht="15.75" thickBot="1">
      <c r="A25" s="115"/>
      <c r="B25" s="45" t="s">
        <v>47</v>
      </c>
      <c r="C25" s="44"/>
      <c r="D25" s="69">
        <f>SUM(D20:D24)</f>
        <v>9</v>
      </c>
      <c r="E25" s="70">
        <f>SUM(E20:E24)</f>
        <v>6</v>
      </c>
      <c r="F25" s="71">
        <f>SUM(F20:F24)</f>
        <v>5</v>
      </c>
      <c r="G25" s="71"/>
      <c r="H25" s="71" t="s">
        <v>48</v>
      </c>
      <c r="I25" s="72" t="s">
        <v>48</v>
      </c>
      <c r="J25" s="73">
        <f>SUM(J20:J24)</f>
        <v>114</v>
      </c>
      <c r="K25" s="71"/>
      <c r="L25" s="71">
        <f>SUM(L20:L24)</f>
        <v>114</v>
      </c>
      <c r="M25" s="72">
        <f>SUM(M20:M24)</f>
        <v>56</v>
      </c>
    </row>
    <row r="26" spans="1:13" ht="15">
      <c r="A26" s="60"/>
      <c r="B26" s="75" t="s">
        <v>49</v>
      </c>
      <c r="C26" s="76"/>
      <c r="D26" s="77"/>
      <c r="E26" s="78"/>
      <c r="F26" s="79"/>
      <c r="G26" s="79"/>
      <c r="H26" s="80" t="s">
        <v>48</v>
      </c>
      <c r="I26" s="81" t="s">
        <v>48</v>
      </c>
      <c r="J26" s="82"/>
      <c r="K26" s="79"/>
      <c r="L26" s="79"/>
      <c r="M26" s="83"/>
    </row>
    <row r="27" spans="1:13" ht="15.75" thickBot="1">
      <c r="A27" s="44"/>
      <c r="B27" s="84" t="s">
        <v>50</v>
      </c>
      <c r="C27" s="85"/>
      <c r="D27" s="86"/>
      <c r="E27" s="87"/>
      <c r="F27" s="88"/>
      <c r="G27" s="88"/>
      <c r="H27" s="71" t="s">
        <v>48</v>
      </c>
      <c r="I27" s="72" t="s">
        <v>48</v>
      </c>
      <c r="J27" s="89"/>
      <c r="K27" s="88"/>
      <c r="L27" s="88"/>
      <c r="M27" s="23"/>
    </row>
    <row r="28" spans="1:13" ht="15.75" thickBot="1">
      <c r="A28" s="76"/>
      <c r="B28" s="90" t="s">
        <v>51</v>
      </c>
      <c r="C28" s="90"/>
      <c r="D28" s="90"/>
      <c r="E28" s="90"/>
      <c r="F28" s="91"/>
      <c r="G28" s="91"/>
      <c r="H28" s="91"/>
      <c r="I28" s="91"/>
      <c r="J28" s="91"/>
      <c r="K28" s="91"/>
      <c r="L28" s="91"/>
      <c r="M28" s="92"/>
    </row>
    <row r="29" spans="1:13" ht="15.75" thickBot="1">
      <c r="A29" s="85"/>
      <c r="B29" s="93" t="s">
        <v>40</v>
      </c>
      <c r="C29" s="93"/>
      <c r="D29" s="93"/>
      <c r="E29" s="93"/>
      <c r="F29" s="34"/>
      <c r="G29" s="34"/>
      <c r="H29" s="34"/>
      <c r="I29" s="34"/>
      <c r="J29" s="57"/>
      <c r="K29" s="57"/>
      <c r="L29" s="57"/>
      <c r="M29" s="58"/>
    </row>
    <row r="30" spans="1:13" ht="15.75" thickBot="1">
      <c r="A30" s="94">
        <v>6</v>
      </c>
      <c r="B30" s="95" t="s">
        <v>52</v>
      </c>
      <c r="C30" s="96" t="s">
        <v>38</v>
      </c>
      <c r="D30" s="97">
        <v>6</v>
      </c>
      <c r="E30" s="98">
        <v>3</v>
      </c>
      <c r="F30" s="61">
        <v>3</v>
      </c>
      <c r="G30" s="61"/>
      <c r="H30" s="62" t="s">
        <v>53</v>
      </c>
      <c r="I30" s="99" t="s">
        <v>44</v>
      </c>
      <c r="J30" s="100">
        <v>46</v>
      </c>
      <c r="K30" s="61">
        <v>28</v>
      </c>
      <c r="L30" s="61">
        <v>18</v>
      </c>
      <c r="M30" s="101">
        <v>29</v>
      </c>
    </row>
    <row r="31" spans="1:13" ht="15">
      <c r="A31" s="24">
        <v>7</v>
      </c>
      <c r="B31" s="102" t="s">
        <v>54</v>
      </c>
      <c r="C31" s="103" t="s">
        <v>45</v>
      </c>
      <c r="D31" s="104">
        <v>6</v>
      </c>
      <c r="E31" s="105">
        <v>3</v>
      </c>
      <c r="F31" s="106">
        <v>3</v>
      </c>
      <c r="G31" s="106"/>
      <c r="H31" s="107" t="s">
        <v>53</v>
      </c>
      <c r="I31" s="108" t="s">
        <v>44</v>
      </c>
      <c r="J31" s="109">
        <v>46</v>
      </c>
      <c r="K31" s="106">
        <v>28</v>
      </c>
      <c r="L31" s="106">
        <v>18</v>
      </c>
      <c r="M31" s="110">
        <v>29</v>
      </c>
    </row>
    <row r="32" spans="1:13" ht="15">
      <c r="A32" s="111">
        <v>8</v>
      </c>
      <c r="B32" s="112" t="s">
        <v>55</v>
      </c>
      <c r="C32" s="76" t="s">
        <v>45</v>
      </c>
      <c r="D32" s="113">
        <v>4</v>
      </c>
      <c r="E32" s="114">
        <v>2</v>
      </c>
      <c r="F32" s="115">
        <v>2</v>
      </c>
      <c r="G32" s="115"/>
      <c r="H32" s="116" t="s">
        <v>53</v>
      </c>
      <c r="I32" s="83" t="s">
        <v>44</v>
      </c>
      <c r="J32" s="82">
        <v>20</v>
      </c>
      <c r="K32" s="115">
        <v>10</v>
      </c>
      <c r="L32" s="115">
        <v>10</v>
      </c>
      <c r="M32" s="117">
        <v>30</v>
      </c>
    </row>
    <row r="33" spans="1:13" ht="15.75" thickBot="1">
      <c r="A33" s="118"/>
      <c r="B33" s="112" t="s">
        <v>47</v>
      </c>
      <c r="C33" s="76"/>
      <c r="D33" s="113">
        <f>SUM(D30:D32)</f>
        <v>16</v>
      </c>
      <c r="E33" s="114">
        <f>SUM(E30:E32)</f>
        <v>8</v>
      </c>
      <c r="F33" s="115">
        <f>SUM(F30:F32)</f>
        <v>8</v>
      </c>
      <c r="G33" s="115"/>
      <c r="H33" s="67" t="s">
        <v>48</v>
      </c>
      <c r="I33" s="67" t="s">
        <v>48</v>
      </c>
      <c r="J33" s="119">
        <f>SUM(J30:J32)</f>
        <v>112</v>
      </c>
      <c r="K33" s="115">
        <f>SUM(K30:K32)</f>
        <v>66</v>
      </c>
      <c r="L33" s="115">
        <f>SUM(L30:L32)</f>
        <v>46</v>
      </c>
      <c r="M33" s="117">
        <f>SUM(M30:M32)</f>
        <v>88</v>
      </c>
    </row>
    <row r="34" spans="1:13" ht="15">
      <c r="A34" s="118"/>
      <c r="B34" s="75" t="s">
        <v>49</v>
      </c>
      <c r="C34" s="76"/>
      <c r="D34" s="77"/>
      <c r="E34" s="78"/>
      <c r="F34" s="79"/>
      <c r="G34" s="79"/>
      <c r="H34" s="67" t="s">
        <v>48</v>
      </c>
      <c r="I34" s="67" t="s">
        <v>48</v>
      </c>
      <c r="J34" s="119"/>
      <c r="K34" s="79"/>
      <c r="L34" s="79"/>
      <c r="M34" s="83"/>
    </row>
    <row r="35" spans="1:13" ht="15.75" thickBot="1">
      <c r="A35" s="76"/>
      <c r="B35" s="84" t="s">
        <v>50</v>
      </c>
      <c r="C35" s="85"/>
      <c r="D35" s="86"/>
      <c r="E35" s="87"/>
      <c r="F35" s="88"/>
      <c r="G35" s="88"/>
      <c r="H35" s="67" t="s">
        <v>48</v>
      </c>
      <c r="I35" s="67" t="s">
        <v>48</v>
      </c>
      <c r="J35" s="120"/>
      <c r="K35" s="88"/>
      <c r="L35" s="88"/>
      <c r="M35" s="23"/>
    </row>
    <row r="36" spans="1:13" ht="15">
      <c r="A36" s="76"/>
      <c r="B36" s="56" t="s">
        <v>56</v>
      </c>
      <c r="C36" s="56"/>
      <c r="D36" s="57"/>
      <c r="E36" s="57"/>
      <c r="F36" s="57"/>
      <c r="G36" s="57"/>
      <c r="H36" s="34"/>
      <c r="I36" s="34"/>
      <c r="J36" s="57"/>
      <c r="K36" s="57"/>
      <c r="L36" s="57"/>
      <c r="M36" s="58"/>
    </row>
    <row r="37" spans="1:13" ht="15.75" thickBot="1">
      <c r="A37" s="85"/>
      <c r="B37" s="93" t="s">
        <v>40</v>
      </c>
      <c r="C37" s="93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">
      <c r="A38" s="55">
        <v>9</v>
      </c>
      <c r="B38" s="66" t="s">
        <v>57</v>
      </c>
      <c r="C38" s="66" t="s">
        <v>38</v>
      </c>
      <c r="D38" s="66">
        <v>6</v>
      </c>
      <c r="E38" s="66">
        <v>3</v>
      </c>
      <c r="F38" s="66">
        <v>3</v>
      </c>
      <c r="G38" s="66"/>
      <c r="H38" s="66" t="s">
        <v>53</v>
      </c>
      <c r="I38" s="66" t="s">
        <v>44</v>
      </c>
      <c r="J38" s="66">
        <v>28</v>
      </c>
      <c r="K38" s="66">
        <v>10</v>
      </c>
      <c r="L38" s="66">
        <v>18</v>
      </c>
      <c r="M38" s="66">
        <v>47</v>
      </c>
    </row>
    <row r="39" spans="1:13" ht="15">
      <c r="A39" s="93">
        <v>10</v>
      </c>
      <c r="B39" s="66" t="s">
        <v>58</v>
      </c>
      <c r="C39" s="66" t="s">
        <v>38</v>
      </c>
      <c r="D39" s="66">
        <v>3</v>
      </c>
      <c r="E39" s="66">
        <v>2</v>
      </c>
      <c r="F39" s="66">
        <v>1</v>
      </c>
      <c r="G39" s="66"/>
      <c r="H39" s="66" t="s">
        <v>43</v>
      </c>
      <c r="I39" s="66" t="s">
        <v>44</v>
      </c>
      <c r="J39" s="66">
        <v>28</v>
      </c>
      <c r="K39" s="66">
        <v>10</v>
      </c>
      <c r="L39" s="66">
        <v>18</v>
      </c>
      <c r="M39" s="66">
        <v>47</v>
      </c>
    </row>
    <row r="40" spans="1:13" ht="15">
      <c r="A40" s="66">
        <v>11</v>
      </c>
      <c r="B40" s="66" t="s">
        <v>59</v>
      </c>
      <c r="C40" s="66" t="s">
        <v>45</v>
      </c>
      <c r="D40" s="66">
        <v>6</v>
      </c>
      <c r="E40" s="66">
        <v>3</v>
      </c>
      <c r="F40" s="66">
        <v>3</v>
      </c>
      <c r="G40" s="66"/>
      <c r="H40" s="66" t="s">
        <v>53</v>
      </c>
      <c r="I40" s="66" t="s">
        <v>44</v>
      </c>
      <c r="J40" s="66">
        <v>18</v>
      </c>
      <c r="K40" s="66">
        <v>18</v>
      </c>
      <c r="L40" s="66"/>
      <c r="M40" s="66">
        <v>57</v>
      </c>
    </row>
    <row r="41" spans="1:13" ht="15">
      <c r="A41" s="60">
        <v>12</v>
      </c>
      <c r="B41" s="66" t="s">
        <v>60</v>
      </c>
      <c r="C41" s="66" t="s">
        <v>38</v>
      </c>
      <c r="D41" s="66">
        <v>6</v>
      </c>
      <c r="E41" s="66">
        <v>3</v>
      </c>
      <c r="F41" s="66">
        <v>3</v>
      </c>
      <c r="G41" s="66"/>
      <c r="H41" s="66" t="s">
        <v>53</v>
      </c>
      <c r="I41" s="66" t="s">
        <v>44</v>
      </c>
      <c r="J41" s="66">
        <v>28</v>
      </c>
      <c r="K41" s="66">
        <v>18</v>
      </c>
      <c r="L41" s="66">
        <v>10</v>
      </c>
      <c r="M41" s="66">
        <v>47</v>
      </c>
    </row>
    <row r="42" spans="1:13" s="279" customFormat="1" ht="15">
      <c r="A42" s="278">
        <v>13</v>
      </c>
      <c r="B42" s="280" t="s">
        <v>61</v>
      </c>
      <c r="C42" s="280" t="s">
        <v>38</v>
      </c>
      <c r="D42" s="280">
        <v>6</v>
      </c>
      <c r="E42" s="280">
        <v>3</v>
      </c>
      <c r="F42" s="280">
        <v>3</v>
      </c>
      <c r="G42" s="280"/>
      <c r="H42" s="280" t="s">
        <v>53</v>
      </c>
      <c r="I42" s="280" t="s">
        <v>44</v>
      </c>
      <c r="J42" s="280">
        <v>36</v>
      </c>
      <c r="K42" s="280">
        <v>18</v>
      </c>
      <c r="L42" s="280">
        <v>18</v>
      </c>
      <c r="M42" s="280">
        <v>39</v>
      </c>
    </row>
    <row r="43" spans="1:13" ht="15">
      <c r="A43" s="60">
        <v>14</v>
      </c>
      <c r="B43" s="66" t="s">
        <v>62</v>
      </c>
      <c r="C43" s="66" t="s">
        <v>45</v>
      </c>
      <c r="D43" s="66">
        <v>3</v>
      </c>
      <c r="E43" s="66">
        <v>2</v>
      </c>
      <c r="F43" s="66">
        <v>1</v>
      </c>
      <c r="G43" s="66"/>
      <c r="H43" s="66" t="s">
        <v>43</v>
      </c>
      <c r="I43" s="66" t="s">
        <v>44</v>
      </c>
      <c r="J43" s="66">
        <v>28</v>
      </c>
      <c r="K43" s="66">
        <v>18</v>
      </c>
      <c r="L43" s="66"/>
      <c r="M43" s="66">
        <v>32</v>
      </c>
    </row>
    <row r="44" spans="1:13" ht="15">
      <c r="A44" s="60">
        <v>15</v>
      </c>
      <c r="B44" s="66" t="s">
        <v>63</v>
      </c>
      <c r="C44" s="66" t="s">
        <v>45</v>
      </c>
      <c r="D44" s="66">
        <v>3</v>
      </c>
      <c r="E44" s="66">
        <v>2</v>
      </c>
      <c r="F44" s="66">
        <v>1</v>
      </c>
      <c r="G44" s="66"/>
      <c r="H44" s="66" t="s">
        <v>43</v>
      </c>
      <c r="I44" s="66" t="s">
        <v>44</v>
      </c>
      <c r="J44" s="66">
        <v>28</v>
      </c>
      <c r="K44" s="66">
        <v>10</v>
      </c>
      <c r="L44" s="66">
        <v>10</v>
      </c>
      <c r="M44" s="66">
        <v>30</v>
      </c>
    </row>
    <row r="45" spans="1:13" ht="15">
      <c r="A45" s="60">
        <v>16</v>
      </c>
      <c r="B45" s="66" t="s">
        <v>64</v>
      </c>
      <c r="C45" s="66" t="s">
        <v>45</v>
      </c>
      <c r="D45" s="66">
        <v>2</v>
      </c>
      <c r="E45" s="66">
        <v>1</v>
      </c>
      <c r="F45" s="66">
        <v>1</v>
      </c>
      <c r="G45" s="66"/>
      <c r="H45" s="66" t="s">
        <v>43</v>
      </c>
      <c r="I45" s="66" t="s">
        <v>65</v>
      </c>
      <c r="J45" s="66">
        <v>28</v>
      </c>
      <c r="K45" s="66">
        <v>10</v>
      </c>
      <c r="L45" s="66">
        <v>10</v>
      </c>
      <c r="M45" s="66">
        <v>5</v>
      </c>
    </row>
    <row r="46" spans="1:13" ht="15">
      <c r="A46" s="60"/>
      <c r="B46" s="60" t="s">
        <v>47</v>
      </c>
      <c r="C46" s="60"/>
      <c r="D46" s="67">
        <f>SUM(D38:D45)</f>
        <v>35</v>
      </c>
      <c r="E46" s="67">
        <f>SUM(E38:E45)</f>
        <v>19</v>
      </c>
      <c r="F46" s="67">
        <f>SUM(F38:F45)</f>
        <v>16</v>
      </c>
      <c r="G46" s="67"/>
      <c r="H46" s="67" t="s">
        <v>48</v>
      </c>
      <c r="I46" s="67" t="s">
        <v>48</v>
      </c>
      <c r="J46" s="66">
        <v>28</v>
      </c>
      <c r="K46" s="67">
        <f>SUM(K38:K45)</f>
        <v>112</v>
      </c>
      <c r="L46" s="67">
        <f>SUM(L38:L45)</f>
        <v>84</v>
      </c>
      <c r="M46" s="67">
        <f>SUM(M38:M45)</f>
        <v>304</v>
      </c>
    </row>
    <row r="47" spans="1:13" ht="15">
      <c r="A47" s="60"/>
      <c r="B47" s="112" t="s">
        <v>49</v>
      </c>
      <c r="C47" s="76"/>
      <c r="D47" s="77"/>
      <c r="E47" s="78"/>
      <c r="F47" s="79"/>
      <c r="G47" s="79"/>
      <c r="H47" s="79" t="s">
        <v>48</v>
      </c>
      <c r="I47" s="83" t="s">
        <v>48</v>
      </c>
      <c r="J47" s="82"/>
      <c r="K47" s="79"/>
      <c r="L47" s="79"/>
      <c r="M47" s="83"/>
    </row>
    <row r="48" spans="1:13" ht="15.75" thickBot="1">
      <c r="A48" s="60"/>
      <c r="B48" s="84" t="s">
        <v>50</v>
      </c>
      <c r="C48" s="85"/>
      <c r="D48" s="86"/>
      <c r="E48" s="87"/>
      <c r="F48" s="88"/>
      <c r="G48" s="88"/>
      <c r="H48" s="71" t="s">
        <v>48</v>
      </c>
      <c r="I48" s="72" t="s">
        <v>48</v>
      </c>
      <c r="J48" s="89"/>
      <c r="K48" s="88"/>
      <c r="L48" s="88"/>
      <c r="M48" s="23"/>
    </row>
    <row r="49" spans="1:13" ht="15.75" thickBot="1">
      <c r="A49" s="76"/>
      <c r="B49" s="90" t="s">
        <v>66</v>
      </c>
      <c r="C49" s="121"/>
      <c r="D49" s="90"/>
      <c r="E49" s="90"/>
      <c r="F49" s="90"/>
      <c r="G49" s="91"/>
      <c r="H49" s="121"/>
      <c r="I49" s="121"/>
      <c r="J49" s="91"/>
      <c r="K49" s="91"/>
      <c r="L49" s="91"/>
      <c r="M49" s="92"/>
    </row>
    <row r="50" spans="1:13" ht="15.75" thickBot="1">
      <c r="A50" s="85"/>
      <c r="B50" s="122" t="s">
        <v>47</v>
      </c>
      <c r="C50" s="123" t="s">
        <v>48</v>
      </c>
      <c r="D50" s="48"/>
      <c r="E50" s="49"/>
      <c r="F50" s="50"/>
      <c r="G50" s="50"/>
      <c r="H50" s="71" t="s">
        <v>48</v>
      </c>
      <c r="I50" s="71" t="s">
        <v>48</v>
      </c>
      <c r="J50" s="124"/>
      <c r="K50" s="125"/>
      <c r="L50" s="125"/>
      <c r="M50" s="126"/>
    </row>
    <row r="51" spans="1:13" ht="15.75" thickBot="1">
      <c r="A51" s="94"/>
      <c r="B51" s="122" t="s">
        <v>49</v>
      </c>
      <c r="C51" s="127" t="s">
        <v>48</v>
      </c>
      <c r="D51" s="128"/>
      <c r="E51" s="129"/>
      <c r="F51" s="125"/>
      <c r="G51" s="125"/>
      <c r="H51" s="130" t="s">
        <v>48</v>
      </c>
      <c r="I51" s="130" t="s">
        <v>48</v>
      </c>
      <c r="J51" s="124"/>
      <c r="K51" s="125"/>
      <c r="L51" s="125"/>
      <c r="M51" s="126"/>
    </row>
    <row r="52" spans="1:13" ht="15.75" thickBot="1">
      <c r="A52" s="131"/>
      <c r="B52" s="84" t="s">
        <v>50</v>
      </c>
      <c r="C52" s="132" t="s">
        <v>48</v>
      </c>
      <c r="D52" s="41"/>
      <c r="E52" s="36"/>
      <c r="F52" s="42"/>
      <c r="G52" s="42"/>
      <c r="H52" s="133" t="s">
        <v>48</v>
      </c>
      <c r="I52" s="133" t="s">
        <v>48</v>
      </c>
      <c r="J52" s="134"/>
      <c r="K52" s="42"/>
      <c r="L52" s="42"/>
      <c r="M52" s="43"/>
    </row>
    <row r="53" spans="1:13" ht="15.75" thickBot="1">
      <c r="A53" s="131"/>
      <c r="B53" s="56" t="s">
        <v>67</v>
      </c>
      <c r="C53" s="135"/>
      <c r="D53" s="57"/>
      <c r="E53" s="57"/>
      <c r="F53" s="57"/>
      <c r="G53" s="57"/>
      <c r="H53" s="135"/>
      <c r="I53" s="135"/>
      <c r="J53" s="57"/>
      <c r="K53" s="57"/>
      <c r="L53" s="57"/>
      <c r="M53" s="58"/>
    </row>
    <row r="54" spans="1:13" ht="15.75" thickBot="1">
      <c r="A54" s="60"/>
      <c r="B54" s="45" t="s">
        <v>47</v>
      </c>
      <c r="C54" s="123" t="s">
        <v>48</v>
      </c>
      <c r="D54" s="48"/>
      <c r="E54" s="136"/>
      <c r="F54" s="50"/>
      <c r="G54" s="50"/>
      <c r="H54" s="71" t="s">
        <v>48</v>
      </c>
      <c r="I54" s="71" t="s">
        <v>48</v>
      </c>
      <c r="J54" s="137"/>
      <c r="K54" s="50"/>
      <c r="L54" s="50"/>
      <c r="M54" s="51"/>
    </row>
    <row r="55" spans="1:13" ht="15.75" thickBot="1">
      <c r="A55" s="60"/>
      <c r="B55" s="138" t="s">
        <v>49</v>
      </c>
      <c r="C55" s="139" t="s">
        <v>48</v>
      </c>
      <c r="D55" s="41"/>
      <c r="E55" s="36"/>
      <c r="F55" s="42"/>
      <c r="G55" s="42"/>
      <c r="H55" s="140" t="s">
        <v>48</v>
      </c>
      <c r="I55" s="140" t="s">
        <v>48</v>
      </c>
      <c r="J55" s="134"/>
      <c r="K55" s="42"/>
      <c r="L55" s="42"/>
      <c r="M55" s="43"/>
    </row>
    <row r="56" spans="1:13" ht="15.75" thickBot="1">
      <c r="A56" s="44"/>
      <c r="B56" s="141" t="s">
        <v>50</v>
      </c>
      <c r="C56" s="127" t="s">
        <v>48</v>
      </c>
      <c r="D56" s="128"/>
      <c r="E56" s="129"/>
      <c r="F56" s="125"/>
      <c r="G56" s="125"/>
      <c r="H56" s="130" t="s">
        <v>48</v>
      </c>
      <c r="I56" s="130" t="s">
        <v>48</v>
      </c>
      <c r="J56" s="124"/>
      <c r="K56" s="125"/>
      <c r="L56" s="125"/>
      <c r="M56" s="126"/>
    </row>
    <row r="57" spans="1:13" ht="15.75" thickBot="1">
      <c r="A57" s="26"/>
      <c r="B57" s="52" t="s">
        <v>68</v>
      </c>
      <c r="C57" s="142"/>
      <c r="D57" s="6"/>
      <c r="E57" s="6"/>
      <c r="F57" s="6"/>
      <c r="G57" s="6"/>
      <c r="H57" s="142"/>
      <c r="I57" s="142"/>
      <c r="J57" s="6"/>
      <c r="K57" s="34"/>
      <c r="L57" s="34"/>
      <c r="M57" s="143"/>
    </row>
    <row r="58" spans="1:13" ht="15.75" thickBot="1">
      <c r="A58" s="131"/>
      <c r="B58" s="93" t="s">
        <v>40</v>
      </c>
      <c r="C58" s="144"/>
      <c r="D58" s="34"/>
      <c r="E58" s="34"/>
      <c r="F58" s="34"/>
      <c r="G58" s="34"/>
      <c r="H58" s="144"/>
      <c r="I58" s="144"/>
      <c r="J58" s="34"/>
      <c r="K58" s="34"/>
      <c r="L58" s="34"/>
      <c r="M58" s="143"/>
    </row>
    <row r="59" spans="1:13" ht="15.75" thickBot="1">
      <c r="A59" s="145">
        <v>17</v>
      </c>
      <c r="B59" s="60" t="s">
        <v>69</v>
      </c>
      <c r="C59" s="60" t="s">
        <v>45</v>
      </c>
      <c r="D59" s="60">
        <v>0.5</v>
      </c>
      <c r="E59" s="60">
        <v>0.5</v>
      </c>
      <c r="F59" s="60">
        <v>0</v>
      </c>
      <c r="G59" s="60"/>
      <c r="H59" s="66" t="s">
        <v>70</v>
      </c>
      <c r="I59" s="67" t="s">
        <v>44</v>
      </c>
      <c r="J59" s="67">
        <v>4</v>
      </c>
      <c r="K59" s="60">
        <v>4</v>
      </c>
      <c r="L59" s="60"/>
      <c r="M59" s="60"/>
    </row>
    <row r="60" spans="1:13" ht="15.75" thickBot="1">
      <c r="A60" s="59">
        <v>1</v>
      </c>
      <c r="B60" s="146" t="s">
        <v>71</v>
      </c>
      <c r="C60" s="146" t="s">
        <v>38</v>
      </c>
      <c r="D60" s="147">
        <f>SUM(D20,D22,D30,D38,D39,D41,D42)</f>
        <v>30</v>
      </c>
      <c r="E60" s="147">
        <f>SUM(E20,E22,E30,E38,E39,E41,E42)</f>
        <v>16</v>
      </c>
      <c r="F60" s="147">
        <f>SUM(F20,F22,F30,F38,F39,F41,F42)</f>
        <v>15</v>
      </c>
      <c r="G60" s="147"/>
      <c r="H60" s="147"/>
      <c r="I60" s="147"/>
      <c r="J60" s="147">
        <f>SUM(J20,J22,J30,J38,J39,J41,J42)</f>
        <v>208</v>
      </c>
      <c r="K60" s="147">
        <f>SUM(K20,K22,K30,K38,K39,K41,K42)</f>
        <v>84</v>
      </c>
      <c r="L60" s="147">
        <f>SUM(L20,L22,L30,L38,L39,L41,L42)</f>
        <v>124</v>
      </c>
      <c r="M60" s="148">
        <f>SUM(M20,M22,M30,M38,M39,M41,M42)</f>
        <v>227</v>
      </c>
    </row>
    <row r="61" spans="1:13" ht="15.75" thickBot="1">
      <c r="A61" s="59">
        <v>2</v>
      </c>
      <c r="B61" s="149" t="s">
        <v>72</v>
      </c>
      <c r="C61" s="149" t="s">
        <v>45</v>
      </c>
      <c r="D61" s="150">
        <f>SUM(D21,D23,D24,D31,D32,D40,D43,D44,D45,D59)</f>
        <v>30.5</v>
      </c>
      <c r="E61" s="150">
        <f>SUM(E21,E23,E24,E31,E32,E40,E43,E44,E45,E59)</f>
        <v>17.5</v>
      </c>
      <c r="F61" s="150">
        <f>SUM(F21,F23,F24,F31,F32,F40,F43,F44,F45)</f>
        <v>14</v>
      </c>
      <c r="G61" s="150"/>
      <c r="H61" s="150"/>
      <c r="I61" s="150"/>
      <c r="J61" s="150">
        <f>SUM(J21,J23,J24,J31,J32,J40,J43,J44,J45,J59)</f>
        <v>244</v>
      </c>
      <c r="K61" s="150">
        <f>SUM(K21,K23,K24,K31,K32,K40,K43,K44,K45,K59)</f>
        <v>98</v>
      </c>
      <c r="L61" s="150">
        <f>SUM(L21,L23,L24,L31,L32,L40,L43,L44,L45,L59)</f>
        <v>120</v>
      </c>
      <c r="M61" s="151">
        <f>SUM(M21,M23,M24,M31,M32,M40,M43,M44,M45)</f>
        <v>221</v>
      </c>
    </row>
    <row r="62" spans="1:13" ht="27" thickBot="1">
      <c r="A62" s="152"/>
      <c r="B62" s="153" t="s">
        <v>73</v>
      </c>
      <c r="C62" s="154" t="s">
        <v>48</v>
      </c>
      <c r="D62" s="154">
        <f>SUM(D60:D61)</f>
        <v>60.5</v>
      </c>
      <c r="E62" s="154">
        <f>SUM(E60:E61)</f>
        <v>33.5</v>
      </c>
      <c r="F62" s="154">
        <f>SUM(F60,F61)</f>
        <v>29</v>
      </c>
      <c r="G62" s="154"/>
      <c r="H62" s="154"/>
      <c r="I62" s="154"/>
      <c r="J62" s="154">
        <f>SUM(J60,J61)</f>
        <v>452</v>
      </c>
      <c r="K62" s="154">
        <f>SUM(K60:K61)</f>
        <v>182</v>
      </c>
      <c r="L62" s="154">
        <f>SUM(L60:L61)</f>
        <v>244</v>
      </c>
      <c r="M62" s="154">
        <f>SUM(M60:M61)</f>
        <v>448</v>
      </c>
    </row>
    <row r="63" spans="1:6" s="34" customFormat="1" ht="15" customHeight="1">
      <c r="A63" s="93"/>
      <c r="B63" s="155"/>
      <c r="C63" s="93"/>
      <c r="D63" s="93"/>
      <c r="E63" s="93"/>
      <c r="F63" s="93"/>
    </row>
    <row r="64" spans="1:13" s="34" customFormat="1" ht="15.75" thickBot="1">
      <c r="A64"/>
      <c r="B64" s="5" t="s">
        <v>74</v>
      </c>
      <c r="C64"/>
      <c r="D64"/>
      <c r="E64"/>
      <c r="F64"/>
      <c r="G64" s="6"/>
      <c r="H64"/>
      <c r="I64"/>
      <c r="J64"/>
      <c r="K64"/>
      <c r="L64"/>
      <c r="M64"/>
    </row>
    <row r="65" spans="1:13" s="34" customFormat="1" ht="15">
      <c r="A65" s="7" t="s">
        <v>7</v>
      </c>
      <c r="B65" s="8"/>
      <c r="C65" s="9"/>
      <c r="D65" s="297" t="s">
        <v>8</v>
      </c>
      <c r="E65" s="298"/>
      <c r="F65" s="298"/>
      <c r="G65" s="10" t="s">
        <v>9</v>
      </c>
      <c r="H65" s="11" t="s">
        <v>10</v>
      </c>
      <c r="I65" s="12" t="s">
        <v>11</v>
      </c>
      <c r="J65" s="299" t="s">
        <v>12</v>
      </c>
      <c r="K65" s="300"/>
      <c r="L65" s="300"/>
      <c r="M65" s="301"/>
    </row>
    <row r="66" spans="1:13" s="34" customFormat="1" ht="15">
      <c r="A66" s="13"/>
      <c r="B66" s="14" t="s">
        <v>13</v>
      </c>
      <c r="C66" s="15" t="s">
        <v>14</v>
      </c>
      <c r="D66" s="16" t="s">
        <v>15</v>
      </c>
      <c r="E66" s="17" t="s">
        <v>16</v>
      </c>
      <c r="F66" s="18" t="s">
        <v>17</v>
      </c>
      <c r="G66" s="19" t="s">
        <v>18</v>
      </c>
      <c r="H66" s="20" t="s">
        <v>19</v>
      </c>
      <c r="I66" s="21" t="s">
        <v>20</v>
      </c>
      <c r="J66" s="22" t="s">
        <v>15</v>
      </c>
      <c r="K66" s="302" t="s">
        <v>21</v>
      </c>
      <c r="L66" s="302"/>
      <c r="M66" s="23" t="s">
        <v>22</v>
      </c>
    </row>
    <row r="67" spans="1:13" s="34" customFormat="1" ht="15">
      <c r="A67" s="24"/>
      <c r="B67" s="14" t="s">
        <v>23</v>
      </c>
      <c r="C67" s="25"/>
      <c r="D67" s="26"/>
      <c r="E67" s="17" t="s">
        <v>24</v>
      </c>
      <c r="F67" s="27" t="s">
        <v>25</v>
      </c>
      <c r="G67" s="28" t="s">
        <v>26</v>
      </c>
      <c r="H67" s="20"/>
      <c r="I67" s="29" t="s">
        <v>27</v>
      </c>
      <c r="J67" s="30"/>
      <c r="K67" s="31" t="s">
        <v>28</v>
      </c>
      <c r="L67" s="32" t="s">
        <v>29</v>
      </c>
      <c r="M67" s="33"/>
    </row>
    <row r="68" spans="1:13" s="34" customFormat="1" ht="15">
      <c r="A68" s="26"/>
      <c r="B68" s="14"/>
      <c r="D68" s="26"/>
      <c r="E68" s="17" t="s">
        <v>30</v>
      </c>
      <c r="F68" s="27" t="s">
        <v>31</v>
      </c>
      <c r="G68" s="28" t="s">
        <v>32</v>
      </c>
      <c r="I68" s="21" t="s">
        <v>33</v>
      </c>
      <c r="J68" s="35"/>
      <c r="K68" s="36"/>
      <c r="L68" s="37"/>
      <c r="M68" s="38"/>
    </row>
    <row r="69" spans="1:13" s="34" customFormat="1" ht="15">
      <c r="A69" s="26"/>
      <c r="B69" s="39"/>
      <c r="C69" s="40"/>
      <c r="D69" s="26"/>
      <c r="E69" s="17" t="s">
        <v>34</v>
      </c>
      <c r="F69" s="27"/>
      <c r="G69" s="28" t="s">
        <v>35</v>
      </c>
      <c r="H69" s="20"/>
      <c r="I69" s="26" t="s">
        <v>36</v>
      </c>
      <c r="J69" s="41"/>
      <c r="K69" s="36"/>
      <c r="L69" s="42"/>
      <c r="M69" s="43"/>
    </row>
    <row r="70" spans="1:13" s="34" customFormat="1" ht="15">
      <c r="A70" s="26"/>
      <c r="B70" s="39"/>
      <c r="C70" s="40"/>
      <c r="D70" s="26"/>
      <c r="E70" s="17"/>
      <c r="F70" s="27"/>
      <c r="G70" s="28"/>
      <c r="H70" s="20"/>
      <c r="I70" s="26"/>
      <c r="J70" s="41"/>
      <c r="K70" s="36"/>
      <c r="L70" s="42"/>
      <c r="M70" s="43"/>
    </row>
    <row r="71" spans="1:13" s="34" customFormat="1" ht="15.75" thickBot="1">
      <c r="A71" s="44"/>
      <c r="B71" s="45"/>
      <c r="C71" s="6"/>
      <c r="D71" s="44"/>
      <c r="E71" s="46"/>
      <c r="F71" s="47"/>
      <c r="G71" s="46"/>
      <c r="H71" s="6"/>
      <c r="I71" s="44"/>
      <c r="J71" s="48"/>
      <c r="K71" s="49"/>
      <c r="L71" s="50"/>
      <c r="M71" s="51"/>
    </row>
    <row r="72" spans="1:13" s="34" customFormat="1" ht="15.75" customHeight="1" hidden="1">
      <c r="A72" s="44"/>
      <c r="B72" s="52" t="s">
        <v>37</v>
      </c>
      <c r="C72" s="53"/>
      <c r="D72" s="6"/>
      <c r="E72" s="6"/>
      <c r="F72" s="6"/>
      <c r="G72" s="6"/>
      <c r="H72" s="6"/>
      <c r="I72" s="6"/>
      <c r="J72" s="6"/>
      <c r="K72" s="6"/>
      <c r="L72" s="6"/>
      <c r="M72" s="54"/>
    </row>
    <row r="73" spans="1:13" s="34" customFormat="1" ht="35.25" customHeight="1">
      <c r="A73" s="55" t="s">
        <v>38</v>
      </c>
      <c r="B73" s="56" t="s">
        <v>39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1:13" s="34" customFormat="1" ht="15">
      <c r="A74" s="59"/>
      <c r="B74" s="59" t="s">
        <v>75</v>
      </c>
      <c r="C74" s="60"/>
      <c r="D74" s="60"/>
      <c r="E74" s="60"/>
      <c r="F74" s="60"/>
      <c r="G74" s="60"/>
      <c r="H74" s="60"/>
      <c r="I74" s="67"/>
      <c r="J74" s="67"/>
      <c r="K74" s="60"/>
      <c r="L74" s="60"/>
      <c r="M74" s="68"/>
    </row>
    <row r="75" spans="1:13" s="34" customFormat="1" ht="15">
      <c r="A75" s="60">
        <v>1</v>
      </c>
      <c r="B75" s="60" t="s">
        <v>41</v>
      </c>
      <c r="C75" s="67" t="s">
        <v>76</v>
      </c>
      <c r="D75" s="67">
        <v>3</v>
      </c>
      <c r="E75" s="67">
        <v>2</v>
      </c>
      <c r="F75" s="67">
        <v>1</v>
      </c>
      <c r="G75" s="67"/>
      <c r="H75" s="156" t="s">
        <v>43</v>
      </c>
      <c r="I75" s="272" t="s">
        <v>65</v>
      </c>
      <c r="J75" s="67">
        <v>30</v>
      </c>
      <c r="K75" s="67"/>
      <c r="L75" s="67">
        <v>30</v>
      </c>
      <c r="M75" s="157">
        <v>0</v>
      </c>
    </row>
    <row r="76" spans="1:13" s="34" customFormat="1" ht="15">
      <c r="A76" s="158">
        <v>2</v>
      </c>
      <c r="B76" s="158" t="s">
        <v>41</v>
      </c>
      <c r="C76" s="88" t="s">
        <v>77</v>
      </c>
      <c r="D76" s="88">
        <v>3</v>
      </c>
      <c r="E76" s="88">
        <v>2</v>
      </c>
      <c r="F76" s="88">
        <v>1</v>
      </c>
      <c r="G76" s="88"/>
      <c r="H76" s="159" t="s">
        <v>53</v>
      </c>
      <c r="I76" s="273" t="s">
        <v>65</v>
      </c>
      <c r="J76" s="88">
        <v>30</v>
      </c>
      <c r="K76" s="88"/>
      <c r="L76" s="88">
        <v>30</v>
      </c>
      <c r="M76" s="160">
        <v>0</v>
      </c>
    </row>
    <row r="77" spans="1:13" s="34" customFormat="1" ht="15">
      <c r="A77" s="60">
        <v>3</v>
      </c>
      <c r="B77" s="161" t="s">
        <v>78</v>
      </c>
      <c r="C77" s="67" t="s">
        <v>76</v>
      </c>
      <c r="D77" s="67">
        <v>2</v>
      </c>
      <c r="E77" s="67">
        <v>1</v>
      </c>
      <c r="F77" s="67">
        <v>1</v>
      </c>
      <c r="G77" s="67"/>
      <c r="H77" s="156" t="s">
        <v>43</v>
      </c>
      <c r="I77" s="67" t="s">
        <v>44</v>
      </c>
      <c r="J77" s="67">
        <v>30</v>
      </c>
      <c r="K77" s="67"/>
      <c r="L77" s="67">
        <v>30</v>
      </c>
      <c r="M77" s="67">
        <v>0</v>
      </c>
    </row>
    <row r="78" spans="1:13" s="34" customFormat="1" ht="15.75" thickBot="1">
      <c r="A78" s="115"/>
      <c r="B78" s="45" t="s">
        <v>47</v>
      </c>
      <c r="C78" s="162"/>
      <c r="D78" s="69">
        <f>SUM(D74:D77)</f>
        <v>8</v>
      </c>
      <c r="E78" s="70">
        <f>SUM(E74:E77)</f>
        <v>5</v>
      </c>
      <c r="F78" s="71">
        <f>SUM(F74:F77)</f>
        <v>3</v>
      </c>
      <c r="G78" s="71"/>
      <c r="H78" s="71" t="s">
        <v>48</v>
      </c>
      <c r="I78" s="72" t="s">
        <v>48</v>
      </c>
      <c r="J78" s="73">
        <f>SUM(J74:J77)</f>
        <v>90</v>
      </c>
      <c r="K78" s="71"/>
      <c r="L78" s="71">
        <f>SUM(L74:L77)</f>
        <v>90</v>
      </c>
      <c r="M78" s="72">
        <f>SUM(M74:M77)</f>
        <v>0</v>
      </c>
    </row>
    <row r="79" spans="1:13" s="34" customFormat="1" ht="15">
      <c r="A79" s="60"/>
      <c r="B79" s="75" t="s">
        <v>49</v>
      </c>
      <c r="C79" s="163"/>
      <c r="D79" s="77"/>
      <c r="E79" s="78"/>
      <c r="F79" s="79"/>
      <c r="G79" s="79"/>
      <c r="H79" s="80" t="s">
        <v>48</v>
      </c>
      <c r="I79" s="81" t="s">
        <v>48</v>
      </c>
      <c r="J79" s="82"/>
      <c r="K79" s="79"/>
      <c r="L79" s="79"/>
      <c r="M79" s="83"/>
    </row>
    <row r="80" spans="1:13" s="34" customFormat="1" ht="15.75" thickBot="1">
      <c r="A80" s="60"/>
      <c r="B80" s="84" t="s">
        <v>50</v>
      </c>
      <c r="C80" s="164"/>
      <c r="D80" s="86"/>
      <c r="E80" s="87"/>
      <c r="F80" s="88"/>
      <c r="G80" s="88"/>
      <c r="H80" s="71" t="s">
        <v>48</v>
      </c>
      <c r="I80" s="72" t="s">
        <v>48</v>
      </c>
      <c r="J80" s="89"/>
      <c r="K80" s="88"/>
      <c r="L80" s="88"/>
      <c r="M80" s="23"/>
    </row>
    <row r="81" spans="1:13" s="34" customFormat="1" ht="15.75" thickBot="1">
      <c r="A81" s="60"/>
      <c r="B81" s="90" t="s">
        <v>51</v>
      </c>
      <c r="C81" s="165"/>
      <c r="D81" s="165"/>
      <c r="E81" s="165"/>
      <c r="F81" s="121"/>
      <c r="G81" s="121"/>
      <c r="H81" s="121"/>
      <c r="I81" s="121"/>
      <c r="J81" s="121"/>
      <c r="K81" s="121"/>
      <c r="L81" s="121"/>
      <c r="M81" s="166"/>
    </row>
    <row r="82" spans="1:13" s="34" customFormat="1" ht="15">
      <c r="A82" s="60"/>
      <c r="B82" s="167" t="s">
        <v>75</v>
      </c>
      <c r="C82" s="163"/>
      <c r="D82" s="77"/>
      <c r="E82" s="78"/>
      <c r="F82" s="79"/>
      <c r="G82" s="79"/>
      <c r="H82" s="79"/>
      <c r="I82" s="83"/>
      <c r="J82" s="82"/>
      <c r="K82" s="79"/>
      <c r="L82" s="79"/>
      <c r="M82" s="83"/>
    </row>
    <row r="83" spans="1:13" s="34" customFormat="1" ht="15">
      <c r="A83" s="60">
        <v>1</v>
      </c>
      <c r="B83" s="168" t="s">
        <v>79</v>
      </c>
      <c r="C83" s="169" t="s">
        <v>76</v>
      </c>
      <c r="D83" s="170">
        <v>4</v>
      </c>
      <c r="E83" s="171">
        <v>2</v>
      </c>
      <c r="F83" s="67">
        <v>2</v>
      </c>
      <c r="G83" s="67"/>
      <c r="H83" s="156" t="s">
        <v>43</v>
      </c>
      <c r="I83" s="172" t="s">
        <v>44</v>
      </c>
      <c r="J83" s="173">
        <v>28</v>
      </c>
      <c r="K83" s="67">
        <v>10</v>
      </c>
      <c r="L83" s="67">
        <v>18</v>
      </c>
      <c r="M83" s="172">
        <v>22</v>
      </c>
    </row>
    <row r="84" spans="1:13" s="34" customFormat="1" ht="15">
      <c r="A84" s="60">
        <v>2</v>
      </c>
      <c r="B84" s="168" t="s">
        <v>80</v>
      </c>
      <c r="C84" s="169" t="s">
        <v>76</v>
      </c>
      <c r="D84" s="170">
        <v>5</v>
      </c>
      <c r="E84" s="171">
        <v>3</v>
      </c>
      <c r="F84" s="67">
        <v>2</v>
      </c>
      <c r="G84" s="67"/>
      <c r="H84" s="156" t="s">
        <v>43</v>
      </c>
      <c r="I84" s="172" t="s">
        <v>44</v>
      </c>
      <c r="J84" s="173">
        <v>28</v>
      </c>
      <c r="K84" s="67">
        <v>18</v>
      </c>
      <c r="L84" s="67">
        <v>10</v>
      </c>
      <c r="M84" s="172">
        <v>47</v>
      </c>
    </row>
    <row r="85" spans="1:13" s="34" customFormat="1" ht="15">
      <c r="A85" s="60">
        <v>3</v>
      </c>
      <c r="B85" s="174" t="s">
        <v>81</v>
      </c>
      <c r="C85" s="164" t="s">
        <v>77</v>
      </c>
      <c r="D85" s="86">
        <v>6</v>
      </c>
      <c r="E85" s="87">
        <v>3</v>
      </c>
      <c r="F85" s="88">
        <v>3</v>
      </c>
      <c r="G85" s="88"/>
      <c r="H85" s="159" t="s">
        <v>53</v>
      </c>
      <c r="I85" s="23" t="s">
        <v>44</v>
      </c>
      <c r="J85" s="89">
        <v>28</v>
      </c>
      <c r="K85" s="88">
        <v>18</v>
      </c>
      <c r="L85" s="88">
        <v>10</v>
      </c>
      <c r="M85" s="23">
        <v>47</v>
      </c>
    </row>
    <row r="86" spans="1:13" s="34" customFormat="1" ht="15">
      <c r="A86" s="60">
        <v>4</v>
      </c>
      <c r="B86" s="168" t="s">
        <v>82</v>
      </c>
      <c r="C86" s="169" t="s">
        <v>76</v>
      </c>
      <c r="D86" s="170">
        <v>5</v>
      </c>
      <c r="E86" s="171">
        <v>3</v>
      </c>
      <c r="F86" s="67">
        <v>2</v>
      </c>
      <c r="G86" s="67"/>
      <c r="H86" s="156" t="s">
        <v>43</v>
      </c>
      <c r="I86" s="172" t="s">
        <v>44</v>
      </c>
      <c r="J86" s="173">
        <v>28</v>
      </c>
      <c r="K86" s="67">
        <v>18</v>
      </c>
      <c r="L86" s="67">
        <v>10</v>
      </c>
      <c r="M86" s="172">
        <v>47</v>
      </c>
    </row>
    <row r="87" spans="1:13" s="34" customFormat="1" ht="15">
      <c r="A87" s="278">
        <v>5</v>
      </c>
      <c r="B87" s="281" t="s">
        <v>83</v>
      </c>
      <c r="C87" s="282" t="s">
        <v>77</v>
      </c>
      <c r="D87" s="283">
        <v>5</v>
      </c>
      <c r="E87" s="284">
        <v>3</v>
      </c>
      <c r="F87" s="272">
        <v>2</v>
      </c>
      <c r="G87" s="272"/>
      <c r="H87" s="204" t="s">
        <v>53</v>
      </c>
      <c r="I87" s="285" t="s">
        <v>44</v>
      </c>
      <c r="J87" s="286">
        <v>36</v>
      </c>
      <c r="K87" s="272">
        <v>18</v>
      </c>
      <c r="L87" s="272">
        <v>18</v>
      </c>
      <c r="M87" s="285">
        <v>39</v>
      </c>
    </row>
    <row r="88" spans="1:13" s="34" customFormat="1" ht="15">
      <c r="A88" s="278">
        <v>6</v>
      </c>
      <c r="B88" s="281" t="s">
        <v>84</v>
      </c>
      <c r="C88" s="282" t="s">
        <v>76</v>
      </c>
      <c r="D88" s="283">
        <v>4</v>
      </c>
      <c r="E88" s="284">
        <v>2</v>
      </c>
      <c r="F88" s="272">
        <v>2</v>
      </c>
      <c r="G88" s="272"/>
      <c r="H88" s="204" t="s">
        <v>43</v>
      </c>
      <c r="I88" s="285" t="s">
        <v>44</v>
      </c>
      <c r="J88" s="286">
        <v>28</v>
      </c>
      <c r="K88" s="272">
        <v>10</v>
      </c>
      <c r="L88" s="272">
        <v>18</v>
      </c>
      <c r="M88" s="285">
        <v>22</v>
      </c>
    </row>
    <row r="89" spans="1:13" s="34" customFormat="1" ht="15">
      <c r="A89" s="278">
        <v>7</v>
      </c>
      <c r="B89" s="281" t="s">
        <v>85</v>
      </c>
      <c r="C89" s="282" t="s">
        <v>77</v>
      </c>
      <c r="D89" s="283">
        <v>6</v>
      </c>
      <c r="E89" s="284">
        <v>3</v>
      </c>
      <c r="F89" s="272">
        <v>3</v>
      </c>
      <c r="G89" s="272"/>
      <c r="H89" s="204" t="s">
        <v>53</v>
      </c>
      <c r="I89" s="285" t="s">
        <v>44</v>
      </c>
      <c r="J89" s="286">
        <v>36</v>
      </c>
      <c r="K89" s="272">
        <v>18</v>
      </c>
      <c r="L89" s="272">
        <v>18</v>
      </c>
      <c r="M89" s="285">
        <v>39</v>
      </c>
    </row>
    <row r="90" spans="1:13" s="34" customFormat="1" ht="15">
      <c r="A90" s="278">
        <v>8</v>
      </c>
      <c r="B90" s="287" t="s">
        <v>86</v>
      </c>
      <c r="C90" s="288" t="s">
        <v>77</v>
      </c>
      <c r="D90" s="289">
        <v>6</v>
      </c>
      <c r="E90" s="290">
        <v>3</v>
      </c>
      <c r="F90" s="291">
        <v>3</v>
      </c>
      <c r="G90" s="291"/>
      <c r="H90" s="292" t="s">
        <v>53</v>
      </c>
      <c r="I90" s="293" t="s">
        <v>44</v>
      </c>
      <c r="J90" s="294">
        <v>36</v>
      </c>
      <c r="K90" s="291">
        <v>18</v>
      </c>
      <c r="L90" s="291">
        <v>18</v>
      </c>
      <c r="M90" s="293">
        <v>39</v>
      </c>
    </row>
    <row r="91" spans="1:13" s="34" customFormat="1" ht="15.75" thickBot="1">
      <c r="A91" s="60"/>
      <c r="B91" s="112" t="s">
        <v>47</v>
      </c>
      <c r="C91" s="163"/>
      <c r="D91" s="77">
        <f>SUM(D82:D90)</f>
        <v>41</v>
      </c>
      <c r="E91" s="78">
        <f>SUM(E82:E90)</f>
        <v>22</v>
      </c>
      <c r="F91" s="79">
        <f>SUM(F82:F90)</f>
        <v>19</v>
      </c>
      <c r="G91" s="79"/>
      <c r="H91" s="67" t="s">
        <v>48</v>
      </c>
      <c r="I91" s="67" t="s">
        <v>48</v>
      </c>
      <c r="J91" s="119">
        <f>SUM(J83:J90)</f>
        <v>248</v>
      </c>
      <c r="K91" s="79">
        <f>SUM(K83:K90)</f>
        <v>128</v>
      </c>
      <c r="L91" s="79">
        <f>SUM(L83:L90)</f>
        <v>120</v>
      </c>
      <c r="M91" s="83">
        <f>SUM(M82:M90)</f>
        <v>302</v>
      </c>
    </row>
    <row r="92" spans="1:13" s="34" customFormat="1" ht="15.75" thickBot="1">
      <c r="A92" s="44"/>
      <c r="B92" s="75" t="s">
        <v>49</v>
      </c>
      <c r="C92" s="163"/>
      <c r="D92" s="77"/>
      <c r="E92" s="78"/>
      <c r="F92" s="79"/>
      <c r="G92" s="79"/>
      <c r="H92" s="67" t="s">
        <v>48</v>
      </c>
      <c r="I92" s="67" t="s">
        <v>48</v>
      </c>
      <c r="J92" s="119"/>
      <c r="K92" s="79"/>
      <c r="L92" s="79"/>
      <c r="M92" s="83"/>
    </row>
    <row r="93" spans="1:13" s="34" customFormat="1" ht="15.75" thickBot="1">
      <c r="A93" s="76"/>
      <c r="B93" s="84" t="s">
        <v>50</v>
      </c>
      <c r="C93" s="164"/>
      <c r="D93" s="86"/>
      <c r="E93" s="87"/>
      <c r="F93" s="88"/>
      <c r="G93" s="88"/>
      <c r="H93" s="67" t="s">
        <v>48</v>
      </c>
      <c r="I93" s="67" t="s">
        <v>48</v>
      </c>
      <c r="J93" s="120"/>
      <c r="K93" s="88"/>
      <c r="L93" s="88"/>
      <c r="M93" s="23"/>
    </row>
    <row r="94" spans="1:13" s="34" customFormat="1" ht="15.75" thickBot="1">
      <c r="A94" s="85"/>
      <c r="B94" s="56" t="s">
        <v>56</v>
      </c>
      <c r="C94" s="176"/>
      <c r="D94" s="135"/>
      <c r="E94" s="135"/>
      <c r="F94" s="135"/>
      <c r="G94" s="135"/>
      <c r="H94" s="144"/>
      <c r="I94" s="144"/>
      <c r="J94" s="135"/>
      <c r="K94" s="135"/>
      <c r="L94" s="135"/>
      <c r="M94" s="177"/>
    </row>
    <row r="95" spans="1:13" s="34" customFormat="1" ht="15.75" thickBot="1">
      <c r="A95" s="94" t="s">
        <v>45</v>
      </c>
      <c r="B95" s="59" t="s">
        <v>75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</row>
    <row r="96" spans="1:13" s="34" customFormat="1" ht="15">
      <c r="A96" s="24">
        <v>1</v>
      </c>
      <c r="B96" s="66" t="s">
        <v>87</v>
      </c>
      <c r="C96" s="156" t="s">
        <v>76</v>
      </c>
      <c r="D96" s="156">
        <v>3</v>
      </c>
      <c r="E96" s="156">
        <v>2</v>
      </c>
      <c r="F96" s="156">
        <v>1</v>
      </c>
      <c r="G96" s="156"/>
      <c r="H96" s="156" t="s">
        <v>43</v>
      </c>
      <c r="I96" s="156" t="s">
        <v>44</v>
      </c>
      <c r="J96" s="156">
        <v>20</v>
      </c>
      <c r="K96" s="156">
        <v>10</v>
      </c>
      <c r="L96" s="156">
        <v>10</v>
      </c>
      <c r="M96" s="156">
        <v>30</v>
      </c>
    </row>
    <row r="97" spans="1:13" s="34" customFormat="1" ht="15">
      <c r="A97" s="111">
        <v>2</v>
      </c>
      <c r="B97" s="66" t="s">
        <v>88</v>
      </c>
      <c r="C97" s="156" t="s">
        <v>76</v>
      </c>
      <c r="D97" s="156">
        <v>3</v>
      </c>
      <c r="E97" s="156">
        <v>2</v>
      </c>
      <c r="F97" s="156">
        <v>1</v>
      </c>
      <c r="G97" s="156"/>
      <c r="H97" s="156" t="s">
        <v>53</v>
      </c>
      <c r="I97" s="156" t="s">
        <v>44</v>
      </c>
      <c r="J97" s="156">
        <v>36</v>
      </c>
      <c r="K97" s="156">
        <v>18</v>
      </c>
      <c r="L97" s="156">
        <v>18</v>
      </c>
      <c r="M97" s="156">
        <v>14</v>
      </c>
    </row>
    <row r="98" spans="1:13" s="34" customFormat="1" ht="15">
      <c r="A98" s="118">
        <v>3</v>
      </c>
      <c r="B98" s="66" t="s">
        <v>89</v>
      </c>
      <c r="C98" s="156" t="s">
        <v>76</v>
      </c>
      <c r="D98" s="156">
        <v>3</v>
      </c>
      <c r="E98" s="156">
        <v>2</v>
      </c>
      <c r="F98" s="156">
        <v>1</v>
      </c>
      <c r="G98" s="156"/>
      <c r="H98" s="156" t="s">
        <v>53</v>
      </c>
      <c r="I98" s="156" t="s">
        <v>44</v>
      </c>
      <c r="J98" s="156">
        <v>20</v>
      </c>
      <c r="K98" s="156">
        <v>10</v>
      </c>
      <c r="L98" s="156">
        <v>10</v>
      </c>
      <c r="M98" s="156">
        <v>30</v>
      </c>
    </row>
    <row r="99" spans="1:13" s="34" customFormat="1" ht="15">
      <c r="A99" s="118">
        <v>4</v>
      </c>
      <c r="B99" s="66" t="s">
        <v>90</v>
      </c>
      <c r="C99" s="156" t="s">
        <v>77</v>
      </c>
      <c r="D99" s="156">
        <v>2</v>
      </c>
      <c r="E99" s="156">
        <v>1</v>
      </c>
      <c r="F99" s="156">
        <v>1</v>
      </c>
      <c r="G99" s="156"/>
      <c r="H99" s="156" t="s">
        <v>43</v>
      </c>
      <c r="I99" s="156" t="s">
        <v>44</v>
      </c>
      <c r="J99" s="156">
        <v>20</v>
      </c>
      <c r="K99" s="156">
        <v>10</v>
      </c>
      <c r="L99" s="156">
        <v>10</v>
      </c>
      <c r="M99" s="156">
        <v>5</v>
      </c>
    </row>
    <row r="100" spans="1:13" s="34" customFormat="1" ht="15">
      <c r="A100" s="118">
        <v>5</v>
      </c>
      <c r="B100" s="66" t="s">
        <v>91</v>
      </c>
      <c r="C100" s="156" t="s">
        <v>77</v>
      </c>
      <c r="D100" s="156">
        <v>2</v>
      </c>
      <c r="E100" s="156">
        <v>1</v>
      </c>
      <c r="F100" s="156">
        <v>1</v>
      </c>
      <c r="G100" s="156"/>
      <c r="H100" s="156" t="s">
        <v>43</v>
      </c>
      <c r="I100" s="156" t="s">
        <v>44</v>
      </c>
      <c r="J100" s="156">
        <v>18</v>
      </c>
      <c r="K100" s="156">
        <v>18</v>
      </c>
      <c r="L100" s="156"/>
      <c r="M100" s="156"/>
    </row>
    <row r="101" spans="1:13" s="34" customFormat="1" ht="15">
      <c r="A101" s="118"/>
      <c r="B101" s="60" t="s">
        <v>47</v>
      </c>
      <c r="C101" s="67"/>
      <c r="D101" s="67">
        <f>SUM(D95:D100)</f>
        <v>13</v>
      </c>
      <c r="E101" s="67">
        <f>SUM(E95:E100)</f>
        <v>8</v>
      </c>
      <c r="F101" s="67">
        <f>SUM(F95:F100)</f>
        <v>5</v>
      </c>
      <c r="G101" s="67"/>
      <c r="H101" s="67" t="s">
        <v>48</v>
      </c>
      <c r="I101" s="67" t="s">
        <v>48</v>
      </c>
      <c r="J101" s="67">
        <f>SUM(J95:J100)</f>
        <v>114</v>
      </c>
      <c r="K101" s="67">
        <f>SUM(K95:K100)</f>
        <v>66</v>
      </c>
      <c r="L101" s="67">
        <f>SUM(L95:L100)</f>
        <v>48</v>
      </c>
      <c r="M101" s="67">
        <f>SUM(M95:M100)</f>
        <v>79</v>
      </c>
    </row>
    <row r="102" spans="1:13" s="34" customFormat="1" ht="15">
      <c r="A102" s="118"/>
      <c r="B102" s="112" t="s">
        <v>49</v>
      </c>
      <c r="C102" s="163"/>
      <c r="D102" s="77"/>
      <c r="E102" s="78"/>
      <c r="F102" s="79"/>
      <c r="G102" s="79"/>
      <c r="H102" s="79" t="s">
        <v>48</v>
      </c>
      <c r="I102" s="83" t="s">
        <v>48</v>
      </c>
      <c r="J102" s="82"/>
      <c r="K102" s="79"/>
      <c r="L102" s="79"/>
      <c r="M102" s="83"/>
    </row>
    <row r="103" spans="1:13" s="34" customFormat="1" ht="15.75" thickBot="1">
      <c r="A103" s="118"/>
      <c r="B103" s="84" t="s">
        <v>50</v>
      </c>
      <c r="C103" s="164"/>
      <c r="D103" s="86"/>
      <c r="E103" s="87"/>
      <c r="F103" s="88"/>
      <c r="G103" s="88"/>
      <c r="H103" s="71" t="s">
        <v>48</v>
      </c>
      <c r="I103" s="72" t="s">
        <v>48</v>
      </c>
      <c r="J103" s="89"/>
      <c r="K103" s="88"/>
      <c r="L103" s="88"/>
      <c r="M103" s="23"/>
    </row>
    <row r="104" spans="1:13" s="34" customFormat="1" ht="15.75" thickBot="1">
      <c r="A104" s="118"/>
      <c r="B104" s="90" t="s">
        <v>66</v>
      </c>
      <c r="C104" s="121"/>
      <c r="D104" s="165"/>
      <c r="E104" s="165"/>
      <c r="F104" s="165"/>
      <c r="G104" s="121"/>
      <c r="H104" s="121"/>
      <c r="I104" s="121"/>
      <c r="J104" s="121"/>
      <c r="K104" s="121"/>
      <c r="L104" s="121"/>
      <c r="M104" s="166"/>
    </row>
    <row r="105" spans="1:13" s="34" customFormat="1" ht="15.75" thickBot="1">
      <c r="A105" s="118"/>
      <c r="B105" s="122" t="s">
        <v>47</v>
      </c>
      <c r="C105" s="123" t="s">
        <v>48</v>
      </c>
      <c r="D105" s="69"/>
      <c r="E105" s="70"/>
      <c r="F105" s="71"/>
      <c r="G105" s="71"/>
      <c r="H105" s="71" t="s">
        <v>48</v>
      </c>
      <c r="I105" s="71" t="s">
        <v>48</v>
      </c>
      <c r="J105" s="178"/>
      <c r="K105" s="130"/>
      <c r="L105" s="130"/>
      <c r="M105" s="74"/>
    </row>
    <row r="106" spans="1:13" s="34" customFormat="1" ht="15.75" thickBot="1">
      <c r="A106" s="118"/>
      <c r="B106" s="122" t="s">
        <v>49</v>
      </c>
      <c r="C106" s="127" t="s">
        <v>48</v>
      </c>
      <c r="D106" s="179"/>
      <c r="E106" s="180"/>
      <c r="F106" s="130"/>
      <c r="G106" s="130"/>
      <c r="H106" s="130" t="s">
        <v>48</v>
      </c>
      <c r="I106" s="130" t="s">
        <v>48</v>
      </c>
      <c r="J106" s="178"/>
      <c r="K106" s="130"/>
      <c r="L106" s="130"/>
      <c r="M106" s="74"/>
    </row>
    <row r="107" spans="1:13" s="34" customFormat="1" ht="15">
      <c r="A107" s="118"/>
      <c r="B107" s="84" t="s">
        <v>50</v>
      </c>
      <c r="C107" s="132" t="s">
        <v>48</v>
      </c>
      <c r="D107" s="181"/>
      <c r="E107" s="182"/>
      <c r="F107" s="133"/>
      <c r="G107" s="133"/>
      <c r="H107" s="133" t="s">
        <v>48</v>
      </c>
      <c r="I107" s="133" t="s">
        <v>48</v>
      </c>
      <c r="J107" s="183"/>
      <c r="K107" s="133"/>
      <c r="L107" s="133"/>
      <c r="M107" s="184"/>
    </row>
    <row r="108" spans="1:13" s="34" customFormat="1" ht="15.75" thickBot="1">
      <c r="A108" s="118"/>
      <c r="B108" s="52" t="s">
        <v>68</v>
      </c>
      <c r="C108" s="142"/>
      <c r="D108" s="142"/>
      <c r="E108" s="142"/>
      <c r="F108" s="142"/>
      <c r="G108" s="142"/>
      <c r="H108" s="142"/>
      <c r="I108" s="142"/>
      <c r="J108" s="142"/>
      <c r="K108" s="144"/>
      <c r="L108" s="144"/>
      <c r="M108" s="160"/>
    </row>
    <row r="109" spans="1:13" s="34" customFormat="1" ht="15">
      <c r="A109" s="118"/>
      <c r="B109" s="93" t="s">
        <v>75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60"/>
    </row>
    <row r="110" spans="1:13" s="34" customFormat="1" ht="15">
      <c r="A110" s="118">
        <v>1</v>
      </c>
      <c r="B110" s="60" t="s">
        <v>92</v>
      </c>
      <c r="C110" s="67" t="s">
        <v>76</v>
      </c>
      <c r="D110" s="67">
        <v>0.25</v>
      </c>
      <c r="E110" s="67">
        <v>0.25</v>
      </c>
      <c r="F110" s="67">
        <v>0</v>
      </c>
      <c r="G110" s="67"/>
      <c r="H110" s="156" t="s">
        <v>70</v>
      </c>
      <c r="I110" s="67" t="s">
        <v>44</v>
      </c>
      <c r="J110" s="67">
        <v>2</v>
      </c>
      <c r="K110" s="67">
        <v>2</v>
      </c>
      <c r="L110" s="67"/>
      <c r="M110" s="67"/>
    </row>
    <row r="111" spans="1:13" s="34" customFormat="1" ht="15">
      <c r="A111" s="118">
        <v>2</v>
      </c>
      <c r="B111" s="60" t="s">
        <v>93</v>
      </c>
      <c r="C111" s="67" t="s">
        <v>76</v>
      </c>
      <c r="D111" s="67">
        <v>0.25</v>
      </c>
      <c r="E111" s="67">
        <v>0.25</v>
      </c>
      <c r="F111" s="67">
        <v>0</v>
      </c>
      <c r="G111" s="67"/>
      <c r="H111" s="156" t="s">
        <v>70</v>
      </c>
      <c r="I111" s="67" t="s">
        <v>44</v>
      </c>
      <c r="J111" s="67">
        <v>2</v>
      </c>
      <c r="K111" s="67">
        <v>2</v>
      </c>
      <c r="L111" s="67"/>
      <c r="M111" s="67"/>
    </row>
    <row r="112" spans="1:13" s="34" customFormat="1" ht="15">
      <c r="A112" s="118"/>
      <c r="B11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4" customFormat="1" ht="15.75" thickBot="1">
      <c r="A113" s="118"/>
      <c r="B113" s="60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s="34" customFormat="1" ht="15.75" thickBot="1">
      <c r="A114" s="118"/>
      <c r="B114" s="149" t="s">
        <v>94</v>
      </c>
      <c r="C114" s="150" t="s">
        <v>76</v>
      </c>
      <c r="D114" s="150">
        <f>SUM(D75,D83,D84,D86,D88,D96,D97,D98,D110,D111)</f>
        <v>30.5</v>
      </c>
      <c r="E114" s="150">
        <f>SUM(E75,E83,E84,E86,E88,E96,E97,E98,E110,E111)</f>
        <v>18.5</v>
      </c>
      <c r="F114" s="150">
        <f>SUM(F75,F83,F84,F86,F88,F96,F97,F98)</f>
        <v>12</v>
      </c>
      <c r="G114" s="150"/>
      <c r="H114" s="150"/>
      <c r="I114" s="150"/>
      <c r="J114" s="150">
        <f>SUM(J75,J83,J84,J86,J88,J96,J97,J98,J110,J111)</f>
        <v>222</v>
      </c>
      <c r="K114" s="150">
        <f>SUM(K83,K84,K86,K88,K96,K97,K98,K110,K111)</f>
        <v>98</v>
      </c>
      <c r="L114" s="150">
        <f>SUM(L75,L83,L84,L86,L88,L96:L97,L98,L110,L111)</f>
        <v>124</v>
      </c>
      <c r="M114" s="150">
        <f>SUM(M75,M83,M84,M86,M88,M96:M97,M98,M110,M111)</f>
        <v>212</v>
      </c>
    </row>
    <row r="115" spans="1:13" s="34" customFormat="1" ht="15.75" thickBot="1">
      <c r="A115" s="185"/>
      <c r="B115" s="149" t="s">
        <v>95</v>
      </c>
      <c r="C115" s="150" t="s">
        <v>77</v>
      </c>
      <c r="D115" s="150">
        <f>SUM(D76,D85,D87,D89,D90,D99,D100)</f>
        <v>30</v>
      </c>
      <c r="E115" s="150">
        <f>SUM(E76,E85,E87,E89,E90,E99,E100)</f>
        <v>16</v>
      </c>
      <c r="F115" s="150">
        <f>SUM(F76,F85,F87,F89,F90,F99,F100)</f>
        <v>14</v>
      </c>
      <c r="G115" s="150"/>
      <c r="H115" s="150"/>
      <c r="I115" s="150"/>
      <c r="J115" s="150">
        <f>SUM(J76,J85,J87,J89,J90,J99,J100)</f>
        <v>204</v>
      </c>
      <c r="K115" s="150">
        <f>SUM(K85,K87,K89,K90,K99,K100)</f>
        <v>100</v>
      </c>
      <c r="L115" s="150">
        <f>SUM(L76,L85,L87,L89,L90,L99,L100)</f>
        <v>104</v>
      </c>
      <c r="M115" s="150">
        <f>SUM(M76,M85,M87,M89,M90,M99,M100)</f>
        <v>169</v>
      </c>
    </row>
    <row r="116" spans="1:13" ht="27" thickBot="1">
      <c r="A116" s="152"/>
      <c r="B116" s="153" t="s">
        <v>182</v>
      </c>
      <c r="C116" s="154" t="s">
        <v>48</v>
      </c>
      <c r="D116" s="154">
        <f>SUM(D114:D115)</f>
        <v>60.5</v>
      </c>
      <c r="E116" s="154">
        <f>SUM(E114:E115)</f>
        <v>34.5</v>
      </c>
      <c r="F116" s="154">
        <f>SUM(F114,F115)</f>
        <v>26</v>
      </c>
      <c r="G116" s="154"/>
      <c r="H116" s="154"/>
      <c r="I116" s="154"/>
      <c r="J116" s="154">
        <f>SUM(J114,J115)</f>
        <v>426</v>
      </c>
      <c r="K116" s="154">
        <f>SUM(K114:K115)</f>
        <v>198</v>
      </c>
      <c r="L116" s="154">
        <f>SUM(L114:L115)</f>
        <v>228</v>
      </c>
      <c r="M116" s="154">
        <f>SUM(M114:M115)</f>
        <v>381</v>
      </c>
    </row>
    <row r="117" spans="1:13" s="34" customFormat="1" ht="15.75" thickBot="1">
      <c r="A117"/>
      <c r="B117" s="5" t="s">
        <v>96</v>
      </c>
      <c r="C117"/>
      <c r="D117"/>
      <c r="E117"/>
      <c r="F117"/>
      <c r="G117" s="6"/>
      <c r="H117"/>
      <c r="I117"/>
      <c r="J117"/>
      <c r="K117"/>
      <c r="L117"/>
      <c r="M117"/>
    </row>
    <row r="118" spans="1:13" s="34" customFormat="1" ht="15">
      <c r="A118" s="7" t="s">
        <v>7</v>
      </c>
      <c r="B118" s="8"/>
      <c r="C118" s="9"/>
      <c r="D118" s="297" t="s">
        <v>8</v>
      </c>
      <c r="E118" s="298"/>
      <c r="F118" s="298"/>
      <c r="G118" s="10" t="s">
        <v>9</v>
      </c>
      <c r="H118" s="11" t="s">
        <v>10</v>
      </c>
      <c r="I118" s="12" t="s">
        <v>11</v>
      </c>
      <c r="J118" s="299" t="s">
        <v>12</v>
      </c>
      <c r="K118" s="300"/>
      <c r="L118" s="300"/>
      <c r="M118" s="301"/>
    </row>
    <row r="119" spans="1:13" s="34" customFormat="1" ht="15">
      <c r="A119" s="13"/>
      <c r="B119" s="14" t="s">
        <v>13</v>
      </c>
      <c r="C119" s="15" t="s">
        <v>14</v>
      </c>
      <c r="D119" s="16" t="s">
        <v>15</v>
      </c>
      <c r="E119" s="17" t="s">
        <v>16</v>
      </c>
      <c r="F119" s="18" t="s">
        <v>17</v>
      </c>
      <c r="G119" s="19" t="s">
        <v>18</v>
      </c>
      <c r="H119" s="20" t="s">
        <v>19</v>
      </c>
      <c r="I119" s="21" t="s">
        <v>20</v>
      </c>
      <c r="J119" s="22" t="s">
        <v>15</v>
      </c>
      <c r="K119" s="302" t="s">
        <v>21</v>
      </c>
      <c r="L119" s="302"/>
      <c r="M119" s="23" t="s">
        <v>22</v>
      </c>
    </row>
    <row r="120" spans="1:13" s="34" customFormat="1" ht="15">
      <c r="A120" s="24"/>
      <c r="B120" s="14" t="s">
        <v>23</v>
      </c>
      <c r="C120" s="25"/>
      <c r="D120" s="26"/>
      <c r="E120" s="17" t="s">
        <v>24</v>
      </c>
      <c r="F120" s="27" t="s">
        <v>25</v>
      </c>
      <c r="G120" s="28" t="s">
        <v>26</v>
      </c>
      <c r="H120" s="20"/>
      <c r="I120" s="29" t="s">
        <v>27</v>
      </c>
      <c r="J120" s="30"/>
      <c r="K120" s="31" t="s">
        <v>28</v>
      </c>
      <c r="L120" s="32" t="s">
        <v>29</v>
      </c>
      <c r="M120" s="33"/>
    </row>
    <row r="121" spans="1:13" s="34" customFormat="1" ht="15">
      <c r="A121" s="26"/>
      <c r="B121" s="14"/>
      <c r="D121" s="26"/>
      <c r="E121" s="17" t="s">
        <v>30</v>
      </c>
      <c r="F121" s="27" t="s">
        <v>31</v>
      </c>
      <c r="G121" s="28" t="s">
        <v>32</v>
      </c>
      <c r="I121" s="21" t="s">
        <v>33</v>
      </c>
      <c r="J121" s="35"/>
      <c r="K121" s="36"/>
      <c r="L121" s="37"/>
      <c r="M121" s="38"/>
    </row>
    <row r="122" spans="1:13" s="34" customFormat="1" ht="15" customHeight="1">
      <c r="A122" s="26"/>
      <c r="B122" s="39"/>
      <c r="C122" s="40"/>
      <c r="D122" s="26"/>
      <c r="E122" s="17" t="s">
        <v>34</v>
      </c>
      <c r="F122" s="27"/>
      <c r="G122" s="28" t="s">
        <v>35</v>
      </c>
      <c r="H122" s="20"/>
      <c r="I122" s="26" t="s">
        <v>36</v>
      </c>
      <c r="J122" s="41"/>
      <c r="K122" s="36"/>
      <c r="L122" s="42"/>
      <c r="M122" s="43"/>
    </row>
    <row r="123" spans="1:13" s="34" customFormat="1" ht="6.75" customHeight="1">
      <c r="A123" s="26"/>
      <c r="B123" s="39"/>
      <c r="C123" s="40"/>
      <c r="D123" s="26"/>
      <c r="E123" s="17"/>
      <c r="F123" s="27"/>
      <c r="G123" s="28"/>
      <c r="H123" s="20"/>
      <c r="I123" s="26"/>
      <c r="J123" s="41"/>
      <c r="K123" s="36"/>
      <c r="L123" s="42"/>
      <c r="M123" s="43"/>
    </row>
    <row r="124" spans="1:13" ht="3.75" customHeight="1" thickBot="1">
      <c r="A124" s="44"/>
      <c r="B124" s="45"/>
      <c r="C124" s="6"/>
      <c r="D124" s="44"/>
      <c r="E124" s="46"/>
      <c r="F124" s="47"/>
      <c r="G124" s="46"/>
      <c r="H124" s="6"/>
      <c r="I124" s="44"/>
      <c r="J124" s="48"/>
      <c r="K124" s="49"/>
      <c r="L124" s="50"/>
      <c r="M124" s="51"/>
    </row>
    <row r="125" spans="1:13" ht="15.75" thickBot="1">
      <c r="A125" s="44"/>
      <c r="B125" s="52" t="s">
        <v>37</v>
      </c>
      <c r="C125" s="53"/>
      <c r="D125" s="6"/>
      <c r="E125" s="6"/>
      <c r="F125" s="6"/>
      <c r="G125" s="6"/>
      <c r="H125" s="6"/>
      <c r="I125" s="6"/>
      <c r="J125" s="6"/>
      <c r="K125" s="6"/>
      <c r="L125" s="6"/>
      <c r="M125" s="54"/>
    </row>
    <row r="126" spans="1:13" ht="15">
      <c r="A126" s="55" t="s">
        <v>38</v>
      </c>
      <c r="B126" s="56" t="s">
        <v>39</v>
      </c>
      <c r="C126" s="56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ht="15">
      <c r="A127" s="60"/>
      <c r="B127" s="59" t="s">
        <v>97</v>
      </c>
      <c r="C127" s="60"/>
      <c r="D127" s="60"/>
      <c r="E127" s="60"/>
      <c r="F127" s="60"/>
      <c r="G127" s="60"/>
      <c r="H127" s="60"/>
      <c r="I127" s="67"/>
      <c r="J127" s="67"/>
      <c r="K127" s="60"/>
      <c r="L127" s="60"/>
      <c r="M127" s="68"/>
    </row>
    <row r="128" spans="1:13" ht="15.75" thickBot="1">
      <c r="A128" s="60">
        <v>7</v>
      </c>
      <c r="B128" s="60" t="s">
        <v>98</v>
      </c>
      <c r="C128" s="60" t="s">
        <v>99</v>
      </c>
      <c r="D128" s="67">
        <v>3</v>
      </c>
      <c r="E128" s="67">
        <v>2</v>
      </c>
      <c r="F128" s="67">
        <v>1</v>
      </c>
      <c r="G128" s="67"/>
      <c r="H128" s="156" t="s">
        <v>43</v>
      </c>
      <c r="I128" s="67" t="s">
        <v>44</v>
      </c>
      <c r="J128" s="67">
        <v>10</v>
      </c>
      <c r="K128" s="67"/>
      <c r="L128" s="67">
        <v>10</v>
      </c>
      <c r="M128" s="187">
        <v>40</v>
      </c>
    </row>
    <row r="129" spans="1:13" ht="15.75" thickBot="1">
      <c r="A129" s="60"/>
      <c r="B129" s="45" t="s">
        <v>47</v>
      </c>
      <c r="C129" s="44"/>
      <c r="D129" s="69">
        <f>SUM(D127:D128)</f>
        <v>3</v>
      </c>
      <c r="E129" s="70">
        <f>SUM(E127:E128)</f>
        <v>2</v>
      </c>
      <c r="F129" s="71">
        <f>SUM(F127:F128)</f>
        <v>1</v>
      </c>
      <c r="G129" s="71"/>
      <c r="H129" s="71" t="s">
        <v>48</v>
      </c>
      <c r="I129" s="72" t="s">
        <v>48</v>
      </c>
      <c r="J129" s="73">
        <f>SUM(J127:J128)</f>
        <v>10</v>
      </c>
      <c r="K129" s="71"/>
      <c r="L129" s="71">
        <f>SUM(L127:L128)</f>
        <v>10</v>
      </c>
      <c r="M129" s="74">
        <f>SUM(M127:M128)</f>
        <v>40</v>
      </c>
    </row>
    <row r="130" spans="1:13" ht="15">
      <c r="A130" s="60"/>
      <c r="B130" s="75" t="s">
        <v>49</v>
      </c>
      <c r="C130" s="76"/>
      <c r="D130" s="77"/>
      <c r="E130" s="78"/>
      <c r="F130" s="79"/>
      <c r="G130" s="79"/>
      <c r="H130" s="80" t="s">
        <v>48</v>
      </c>
      <c r="I130" s="81" t="s">
        <v>48</v>
      </c>
      <c r="J130" s="82"/>
      <c r="K130" s="79"/>
      <c r="L130" s="79"/>
      <c r="M130" s="83"/>
    </row>
    <row r="131" spans="1:13" ht="15.75" thickBot="1">
      <c r="A131" s="44"/>
      <c r="B131" s="84" t="s">
        <v>50</v>
      </c>
      <c r="C131" s="85"/>
      <c r="D131" s="86"/>
      <c r="E131" s="87"/>
      <c r="F131" s="88"/>
      <c r="G131" s="88"/>
      <c r="H131" s="71" t="s">
        <v>48</v>
      </c>
      <c r="I131" s="72" t="s">
        <v>48</v>
      </c>
      <c r="J131" s="89"/>
      <c r="K131" s="88"/>
      <c r="L131" s="88"/>
      <c r="M131" s="23"/>
    </row>
    <row r="132" spans="1:13" ht="15.75" thickBot="1">
      <c r="A132" s="76"/>
      <c r="B132" s="90" t="s">
        <v>51</v>
      </c>
      <c r="C132" s="90"/>
      <c r="D132" s="165"/>
      <c r="E132" s="165"/>
      <c r="F132" s="121"/>
      <c r="G132" s="121"/>
      <c r="H132" s="121"/>
      <c r="I132" s="121"/>
      <c r="J132" s="121"/>
      <c r="K132" s="121"/>
      <c r="L132" s="121"/>
      <c r="M132" s="166"/>
    </row>
    <row r="133" spans="1:13" ht="15">
      <c r="A133" s="118">
        <v>10</v>
      </c>
      <c r="B133" s="167" t="s">
        <v>97</v>
      </c>
      <c r="C133" s="76"/>
      <c r="D133" s="77"/>
      <c r="E133" s="78"/>
      <c r="F133" s="79"/>
      <c r="G133" s="79"/>
      <c r="H133" s="175"/>
      <c r="I133" s="83"/>
      <c r="J133" s="82"/>
      <c r="K133" s="79"/>
      <c r="L133" s="79"/>
      <c r="M133" s="83"/>
    </row>
    <row r="134" spans="1:13" ht="15">
      <c r="A134" s="118">
        <v>11</v>
      </c>
      <c r="B134" s="112" t="s">
        <v>100</v>
      </c>
      <c r="C134" s="76" t="s">
        <v>101</v>
      </c>
      <c r="D134" s="77">
        <v>3</v>
      </c>
      <c r="E134" s="78">
        <v>2</v>
      </c>
      <c r="F134" s="79">
        <v>1</v>
      </c>
      <c r="G134" s="79"/>
      <c r="H134" s="175" t="s">
        <v>43</v>
      </c>
      <c r="I134" s="83" t="s">
        <v>44</v>
      </c>
      <c r="J134" s="82">
        <v>28</v>
      </c>
      <c r="K134" s="79">
        <v>18</v>
      </c>
      <c r="L134" s="79">
        <v>10</v>
      </c>
      <c r="M134" s="83">
        <v>22</v>
      </c>
    </row>
    <row r="135" spans="1:13" ht="15">
      <c r="A135" s="118"/>
      <c r="B135" s="168" t="s">
        <v>102</v>
      </c>
      <c r="C135" s="118" t="s">
        <v>99</v>
      </c>
      <c r="D135" s="170">
        <v>6</v>
      </c>
      <c r="E135" s="171">
        <v>3</v>
      </c>
      <c r="F135" s="67">
        <v>3</v>
      </c>
      <c r="G135" s="67"/>
      <c r="H135" s="156" t="s">
        <v>53</v>
      </c>
      <c r="I135" s="172" t="s">
        <v>44</v>
      </c>
      <c r="J135" s="173">
        <v>28</v>
      </c>
      <c r="K135" s="67">
        <v>18</v>
      </c>
      <c r="L135" s="67">
        <v>10</v>
      </c>
      <c r="M135" s="172">
        <v>47</v>
      </c>
    </row>
    <row r="136" spans="1:13" ht="15">
      <c r="A136" s="118">
        <v>12</v>
      </c>
      <c r="B136" s="168" t="s">
        <v>103</v>
      </c>
      <c r="C136" s="118" t="s">
        <v>101</v>
      </c>
      <c r="D136" s="170">
        <v>3</v>
      </c>
      <c r="E136" s="171">
        <v>2</v>
      </c>
      <c r="F136" s="67">
        <v>1</v>
      </c>
      <c r="G136" s="67"/>
      <c r="H136" s="156" t="s">
        <v>43</v>
      </c>
      <c r="I136" s="172" t="s">
        <v>44</v>
      </c>
      <c r="J136" s="173">
        <v>28</v>
      </c>
      <c r="K136" s="67">
        <v>18</v>
      </c>
      <c r="L136" s="67">
        <v>10</v>
      </c>
      <c r="M136" s="172">
        <v>22</v>
      </c>
    </row>
    <row r="137" spans="1:13" ht="15">
      <c r="A137" s="118">
        <v>13</v>
      </c>
      <c r="B137" s="174" t="s">
        <v>104</v>
      </c>
      <c r="C137" s="85" t="s">
        <v>99</v>
      </c>
      <c r="D137" s="86">
        <v>6</v>
      </c>
      <c r="E137" s="87">
        <v>3</v>
      </c>
      <c r="F137" s="88">
        <v>3</v>
      </c>
      <c r="G137" s="88"/>
      <c r="H137" s="159" t="s">
        <v>53</v>
      </c>
      <c r="I137" s="23" t="s">
        <v>44</v>
      </c>
      <c r="J137" s="173">
        <v>28</v>
      </c>
      <c r="K137" s="67">
        <v>18</v>
      </c>
      <c r="L137" s="67">
        <v>10</v>
      </c>
      <c r="M137" s="23">
        <v>22</v>
      </c>
    </row>
    <row r="138" spans="1:13" ht="15">
      <c r="A138" s="118">
        <v>14</v>
      </c>
      <c r="B138" s="168" t="s">
        <v>105</v>
      </c>
      <c r="C138" s="118" t="s">
        <v>101</v>
      </c>
      <c r="D138" s="170">
        <v>6</v>
      </c>
      <c r="E138" s="171">
        <v>3</v>
      </c>
      <c r="F138" s="67">
        <v>3</v>
      </c>
      <c r="G138" s="67"/>
      <c r="H138" s="156" t="s">
        <v>53</v>
      </c>
      <c r="I138" s="172" t="s">
        <v>44</v>
      </c>
      <c r="J138" s="173">
        <v>36</v>
      </c>
      <c r="K138" s="67">
        <v>18</v>
      </c>
      <c r="L138" s="67">
        <v>18</v>
      </c>
      <c r="M138" s="172">
        <v>39</v>
      </c>
    </row>
    <row r="139" spans="1:13" ht="15">
      <c r="A139" s="118">
        <v>15</v>
      </c>
      <c r="B139" s="188" t="s">
        <v>106</v>
      </c>
      <c r="C139" s="189" t="s">
        <v>99</v>
      </c>
      <c r="D139" s="190">
        <v>4</v>
      </c>
      <c r="E139" s="191">
        <v>2</v>
      </c>
      <c r="F139" s="156">
        <v>2</v>
      </c>
      <c r="G139" s="156"/>
      <c r="H139" s="156" t="s">
        <v>53</v>
      </c>
      <c r="I139" s="192" t="s">
        <v>44</v>
      </c>
      <c r="J139" s="193">
        <v>36</v>
      </c>
      <c r="K139" s="156">
        <v>18</v>
      </c>
      <c r="L139" s="156">
        <v>18</v>
      </c>
      <c r="M139" s="192">
        <v>14</v>
      </c>
    </row>
    <row r="140" spans="1:13" ht="15.75" thickBot="1">
      <c r="A140" s="118">
        <v>19</v>
      </c>
      <c r="B140" s="112" t="s">
        <v>47</v>
      </c>
      <c r="C140" s="76"/>
      <c r="D140" s="77">
        <f>SUM(D133:D139)</f>
        <v>28</v>
      </c>
      <c r="E140" s="78">
        <f>SUM(E133:E139)</f>
        <v>15</v>
      </c>
      <c r="F140" s="79">
        <f>SUM(F133:F139)</f>
        <v>13</v>
      </c>
      <c r="G140" s="79"/>
      <c r="H140" s="67" t="s">
        <v>48</v>
      </c>
      <c r="I140" s="67" t="s">
        <v>48</v>
      </c>
      <c r="J140" s="119">
        <f>SUM(J133:J139)</f>
        <v>184</v>
      </c>
      <c r="K140" s="79">
        <f>SUM(K133:K139)</f>
        <v>108</v>
      </c>
      <c r="L140" s="79">
        <f>SUM(L133:L139)</f>
        <v>76</v>
      </c>
      <c r="M140" s="83">
        <f>SUM(M133:M139)</f>
        <v>166</v>
      </c>
    </row>
    <row r="141" spans="1:13" ht="15">
      <c r="A141" s="118">
        <v>20</v>
      </c>
      <c r="B141" s="75" t="s">
        <v>49</v>
      </c>
      <c r="C141" s="76"/>
      <c r="D141" s="77"/>
      <c r="E141" s="78"/>
      <c r="F141" s="79"/>
      <c r="G141" s="79"/>
      <c r="H141" s="67" t="s">
        <v>48</v>
      </c>
      <c r="I141" s="67" t="s">
        <v>48</v>
      </c>
      <c r="J141" s="119"/>
      <c r="K141" s="79"/>
      <c r="L141" s="79"/>
      <c r="M141" s="83"/>
    </row>
    <row r="142" spans="1:13" ht="15.75" thickBot="1">
      <c r="A142" s="76"/>
      <c r="B142" s="84" t="s">
        <v>50</v>
      </c>
      <c r="C142" s="85"/>
      <c r="D142" s="86"/>
      <c r="E142" s="87"/>
      <c r="F142" s="88"/>
      <c r="G142" s="88"/>
      <c r="H142" s="67" t="s">
        <v>48</v>
      </c>
      <c r="I142" s="67" t="s">
        <v>48</v>
      </c>
      <c r="J142" s="120"/>
      <c r="K142" s="88"/>
      <c r="L142" s="88"/>
      <c r="M142" s="23"/>
    </row>
    <row r="143" spans="1:13" ht="15">
      <c r="A143" s="76"/>
      <c r="B143" s="56" t="s">
        <v>56</v>
      </c>
      <c r="C143" s="56"/>
      <c r="D143" s="135"/>
      <c r="E143" s="135"/>
      <c r="F143" s="135"/>
      <c r="G143" s="135"/>
      <c r="H143" s="144"/>
      <c r="I143" s="144"/>
      <c r="J143" s="135"/>
      <c r="K143" s="135"/>
      <c r="L143" s="135"/>
      <c r="M143" s="177"/>
    </row>
    <row r="144" spans="1:13" ht="15">
      <c r="A144" s="60">
        <v>12</v>
      </c>
      <c r="B144" s="59" t="s">
        <v>97</v>
      </c>
      <c r="C144" s="6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</row>
    <row r="145" spans="1:13" ht="15">
      <c r="A145" s="60">
        <v>13</v>
      </c>
      <c r="B145" s="66" t="s">
        <v>107</v>
      </c>
      <c r="C145" s="66" t="s">
        <v>101</v>
      </c>
      <c r="D145" s="156">
        <v>6</v>
      </c>
      <c r="E145" s="156">
        <v>3</v>
      </c>
      <c r="F145" s="156">
        <v>3</v>
      </c>
      <c r="G145" s="156"/>
      <c r="H145" s="156" t="s">
        <v>53</v>
      </c>
      <c r="I145" s="156" t="s">
        <v>44</v>
      </c>
      <c r="J145" s="156">
        <v>28</v>
      </c>
      <c r="K145" s="156">
        <v>18</v>
      </c>
      <c r="L145" s="156">
        <v>10</v>
      </c>
      <c r="M145" s="156">
        <v>57</v>
      </c>
    </row>
    <row r="146" spans="1:13" s="34" customFormat="1" ht="15">
      <c r="A146" s="60"/>
      <c r="B146" s="66" t="s">
        <v>108</v>
      </c>
      <c r="C146" s="66" t="s">
        <v>101</v>
      </c>
      <c r="D146" s="156">
        <v>4</v>
      </c>
      <c r="E146" s="156">
        <v>2</v>
      </c>
      <c r="F146" s="156">
        <v>2</v>
      </c>
      <c r="G146" s="156"/>
      <c r="H146" s="156" t="s">
        <v>53</v>
      </c>
      <c r="I146" s="156" t="s">
        <v>44</v>
      </c>
      <c r="J146" s="156">
        <v>36</v>
      </c>
      <c r="K146" s="156">
        <v>18</v>
      </c>
      <c r="L146" s="156">
        <v>18</v>
      </c>
      <c r="M146" s="156">
        <v>14</v>
      </c>
    </row>
    <row r="147" spans="1:13" s="34" customFormat="1" ht="15">
      <c r="A147" s="60">
        <v>14</v>
      </c>
      <c r="B147" s="66" t="s">
        <v>109</v>
      </c>
      <c r="C147" s="66" t="s">
        <v>101</v>
      </c>
      <c r="D147" s="156">
        <v>3</v>
      </c>
      <c r="E147" s="156">
        <v>2</v>
      </c>
      <c r="F147" s="156">
        <v>1</v>
      </c>
      <c r="G147" s="156"/>
      <c r="H147" s="156" t="s">
        <v>43</v>
      </c>
      <c r="I147" s="156" t="s">
        <v>44</v>
      </c>
      <c r="J147" s="156">
        <v>20</v>
      </c>
      <c r="K147" s="156">
        <v>10</v>
      </c>
      <c r="L147" s="156">
        <v>10</v>
      </c>
      <c r="M147" s="156">
        <v>30</v>
      </c>
    </row>
    <row r="148" spans="1:13" s="34" customFormat="1" ht="15">
      <c r="A148" s="60">
        <v>15</v>
      </c>
      <c r="B148" s="66" t="s">
        <v>110</v>
      </c>
      <c r="C148" s="66" t="s">
        <v>101</v>
      </c>
      <c r="D148" s="156">
        <v>2</v>
      </c>
      <c r="E148" s="156">
        <v>1</v>
      </c>
      <c r="F148" s="156">
        <v>1</v>
      </c>
      <c r="G148" s="156"/>
      <c r="H148" s="156" t="s">
        <v>43</v>
      </c>
      <c r="I148" s="156" t="s">
        <v>44</v>
      </c>
      <c r="J148" s="156">
        <v>20</v>
      </c>
      <c r="K148" s="156">
        <v>10</v>
      </c>
      <c r="L148" s="156">
        <v>10</v>
      </c>
      <c r="M148" s="156">
        <v>5</v>
      </c>
    </row>
    <row r="149" spans="1:13" s="34" customFormat="1" ht="15">
      <c r="A149" s="60">
        <v>16</v>
      </c>
      <c r="B149" s="66" t="s">
        <v>111</v>
      </c>
      <c r="C149" s="66" t="s">
        <v>99</v>
      </c>
      <c r="D149" s="156">
        <v>2</v>
      </c>
      <c r="E149" s="156">
        <v>1</v>
      </c>
      <c r="F149" s="156">
        <v>1</v>
      </c>
      <c r="G149" s="156"/>
      <c r="H149" s="156" t="s">
        <v>43</v>
      </c>
      <c r="I149" s="156" t="s">
        <v>44</v>
      </c>
      <c r="J149" s="156">
        <v>20</v>
      </c>
      <c r="K149" s="156">
        <v>10</v>
      </c>
      <c r="L149" s="156">
        <v>10</v>
      </c>
      <c r="M149" s="156">
        <v>5</v>
      </c>
    </row>
    <row r="150" spans="1:13" s="34" customFormat="1" ht="15">
      <c r="A150" s="60">
        <v>17</v>
      </c>
      <c r="B150" s="66" t="s">
        <v>112</v>
      </c>
      <c r="C150" s="66" t="s">
        <v>101</v>
      </c>
      <c r="D150" s="156">
        <v>3</v>
      </c>
      <c r="E150" s="156">
        <v>2</v>
      </c>
      <c r="F150" s="156">
        <v>1</v>
      </c>
      <c r="G150" s="156"/>
      <c r="H150" s="156" t="s">
        <v>53</v>
      </c>
      <c r="I150" s="156" t="s">
        <v>44</v>
      </c>
      <c r="J150" s="156">
        <v>20</v>
      </c>
      <c r="K150" s="156">
        <v>10</v>
      </c>
      <c r="L150" s="156">
        <v>10</v>
      </c>
      <c r="M150" s="156">
        <v>30</v>
      </c>
    </row>
    <row r="151" spans="1:13" s="34" customFormat="1" ht="15">
      <c r="A151" s="60">
        <v>18</v>
      </c>
      <c r="B151" s="60" t="s">
        <v>113</v>
      </c>
      <c r="C151" s="60" t="s">
        <v>99</v>
      </c>
      <c r="D151" s="67">
        <v>2</v>
      </c>
      <c r="E151" s="67">
        <v>1</v>
      </c>
      <c r="F151" s="67">
        <v>1</v>
      </c>
      <c r="G151" s="67"/>
      <c r="H151" s="156" t="s">
        <v>43</v>
      </c>
      <c r="I151" s="156" t="s">
        <v>44</v>
      </c>
      <c r="J151" s="67">
        <v>28</v>
      </c>
      <c r="K151" s="67">
        <v>18</v>
      </c>
      <c r="L151" s="67">
        <v>10</v>
      </c>
      <c r="M151" s="67">
        <v>7</v>
      </c>
    </row>
    <row r="152" spans="1:13" s="34" customFormat="1" ht="15">
      <c r="A152" s="60">
        <v>19</v>
      </c>
      <c r="B152" s="66" t="s">
        <v>64</v>
      </c>
      <c r="C152" s="66" t="s">
        <v>99</v>
      </c>
      <c r="D152" s="67">
        <v>2</v>
      </c>
      <c r="E152" s="67">
        <v>1</v>
      </c>
      <c r="F152" s="67">
        <v>1</v>
      </c>
      <c r="G152" s="67"/>
      <c r="H152" s="156" t="s">
        <v>43</v>
      </c>
      <c r="I152" s="156" t="s">
        <v>65</v>
      </c>
      <c r="J152" s="67">
        <v>20</v>
      </c>
      <c r="K152" s="67">
        <v>10</v>
      </c>
      <c r="L152" s="67">
        <v>10</v>
      </c>
      <c r="M152" s="67">
        <v>5</v>
      </c>
    </row>
    <row r="153" spans="1:13" s="34" customFormat="1" ht="15">
      <c r="A153" s="60">
        <v>20</v>
      </c>
      <c r="B153" s="66" t="s">
        <v>64</v>
      </c>
      <c r="C153" s="66" t="s">
        <v>99</v>
      </c>
      <c r="D153" s="67">
        <v>2</v>
      </c>
      <c r="E153" s="67">
        <v>1</v>
      </c>
      <c r="F153" s="67">
        <v>1</v>
      </c>
      <c r="G153" s="67"/>
      <c r="H153" s="156" t="s">
        <v>43</v>
      </c>
      <c r="I153" s="156" t="s">
        <v>65</v>
      </c>
      <c r="J153" s="67">
        <v>20</v>
      </c>
      <c r="K153" s="67">
        <v>10</v>
      </c>
      <c r="L153" s="67">
        <v>10</v>
      </c>
      <c r="M153" s="67">
        <v>5</v>
      </c>
    </row>
    <row r="154" spans="1:13" s="34" customFormat="1" ht="15">
      <c r="A154" s="60">
        <v>29</v>
      </c>
      <c r="B154" s="60" t="s">
        <v>47</v>
      </c>
      <c r="C154" s="60"/>
      <c r="D154" s="67">
        <f>SUM(D144:D153)</f>
        <v>26</v>
      </c>
      <c r="E154" s="67">
        <f>SUM(E144:E153)</f>
        <v>14</v>
      </c>
      <c r="F154" s="67">
        <f>SUM(F144:F153)</f>
        <v>12</v>
      </c>
      <c r="G154" s="67"/>
      <c r="H154" s="67" t="s">
        <v>48</v>
      </c>
      <c r="I154" s="67" t="s">
        <v>48</v>
      </c>
      <c r="J154" s="67">
        <f>SUM(J144:J153)</f>
        <v>212</v>
      </c>
      <c r="K154" s="67">
        <f>SUM(K144:K153)</f>
        <v>114</v>
      </c>
      <c r="L154" s="67">
        <f>SUM(L144:L153)</f>
        <v>98</v>
      </c>
      <c r="M154" s="67">
        <f>SUM(M144:M153)</f>
        <v>158</v>
      </c>
    </row>
    <row r="155" spans="1:13" s="34" customFormat="1" ht="15">
      <c r="A155" s="60">
        <v>30</v>
      </c>
      <c r="B155" s="112" t="s">
        <v>49</v>
      </c>
      <c r="C155" s="76"/>
      <c r="D155" s="77"/>
      <c r="E155" s="78"/>
      <c r="F155" s="79"/>
      <c r="G155" s="79"/>
      <c r="H155" s="79" t="s">
        <v>48</v>
      </c>
      <c r="I155" s="83" t="s">
        <v>48</v>
      </c>
      <c r="J155" s="82"/>
      <c r="K155" s="79"/>
      <c r="L155" s="79"/>
      <c r="M155" s="83"/>
    </row>
    <row r="156" spans="1:13" s="34" customFormat="1" ht="15.75" thickBot="1">
      <c r="A156" s="60"/>
      <c r="B156" s="84" t="s">
        <v>50</v>
      </c>
      <c r="C156" s="85"/>
      <c r="D156" s="86"/>
      <c r="E156" s="87"/>
      <c r="F156" s="88"/>
      <c r="G156" s="88"/>
      <c r="H156" s="71" t="s">
        <v>48</v>
      </c>
      <c r="I156" s="72" t="s">
        <v>48</v>
      </c>
      <c r="J156" s="89"/>
      <c r="K156" s="88"/>
      <c r="L156" s="88"/>
      <c r="M156" s="23"/>
    </row>
    <row r="157" spans="1:13" s="34" customFormat="1" ht="15.75" thickBot="1">
      <c r="A157" s="76"/>
      <c r="B157" s="90" t="s">
        <v>66</v>
      </c>
      <c r="C157" s="121"/>
      <c r="D157" s="165"/>
      <c r="E157" s="165"/>
      <c r="F157" s="165"/>
      <c r="G157" s="121"/>
      <c r="H157" s="121"/>
      <c r="I157" s="121"/>
      <c r="J157" s="121"/>
      <c r="K157" s="121"/>
      <c r="L157" s="121"/>
      <c r="M157" s="166"/>
    </row>
    <row r="158" spans="1:13" s="34" customFormat="1" ht="15.75" thickBot="1">
      <c r="A158" s="85"/>
      <c r="B158" s="122" t="s">
        <v>47</v>
      </c>
      <c r="C158" s="123" t="s">
        <v>48</v>
      </c>
      <c r="D158" s="69"/>
      <c r="E158" s="70"/>
      <c r="F158" s="71"/>
      <c r="G158" s="71"/>
      <c r="H158" s="71" t="s">
        <v>48</v>
      </c>
      <c r="I158" s="71" t="s">
        <v>48</v>
      </c>
      <c r="J158" s="178"/>
      <c r="K158" s="130"/>
      <c r="L158" s="130"/>
      <c r="M158" s="74"/>
    </row>
    <row r="159" spans="1:13" s="34" customFormat="1" ht="15.75" thickBot="1">
      <c r="A159" s="94" t="s">
        <v>77</v>
      </c>
      <c r="B159" s="122" t="s">
        <v>49</v>
      </c>
      <c r="C159" s="127" t="s">
        <v>48</v>
      </c>
      <c r="D159" s="179"/>
      <c r="E159" s="180"/>
      <c r="F159" s="130"/>
      <c r="G159" s="130"/>
      <c r="H159" s="130" t="s">
        <v>48</v>
      </c>
      <c r="I159" s="130" t="s">
        <v>48</v>
      </c>
      <c r="J159" s="178"/>
      <c r="K159" s="130"/>
      <c r="L159" s="130"/>
      <c r="M159" s="74"/>
    </row>
    <row r="160" spans="1:13" s="34" customFormat="1" ht="15.75" thickBot="1">
      <c r="A160" s="131"/>
      <c r="B160" s="84" t="s">
        <v>50</v>
      </c>
      <c r="C160" s="132" t="s">
        <v>48</v>
      </c>
      <c r="D160" s="181"/>
      <c r="E160" s="182"/>
      <c r="F160" s="133"/>
      <c r="G160" s="133"/>
      <c r="H160" s="133" t="s">
        <v>48</v>
      </c>
      <c r="I160" s="133" t="s">
        <v>48</v>
      </c>
      <c r="J160" s="183"/>
      <c r="K160" s="133"/>
      <c r="L160" s="133"/>
      <c r="M160" s="184"/>
    </row>
    <row r="161" spans="1:13" s="34" customFormat="1" ht="15.75" thickBot="1">
      <c r="A161" s="131"/>
      <c r="B161" s="56" t="s">
        <v>67</v>
      </c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77"/>
    </row>
    <row r="162" spans="1:13" s="34" customFormat="1" ht="15.75" thickBot="1">
      <c r="A162" s="60">
        <v>26</v>
      </c>
      <c r="B162" s="45" t="s">
        <v>47</v>
      </c>
      <c r="C162" s="123" t="s">
        <v>48</v>
      </c>
      <c r="D162" s="69"/>
      <c r="E162" s="194"/>
      <c r="F162" s="71"/>
      <c r="G162" s="71"/>
      <c r="H162" s="71" t="s">
        <v>48</v>
      </c>
      <c r="I162" s="71" t="s">
        <v>48</v>
      </c>
      <c r="J162" s="73"/>
      <c r="K162" s="71"/>
      <c r="L162" s="71"/>
      <c r="M162" s="72"/>
    </row>
    <row r="163" spans="1:13" s="34" customFormat="1" ht="15.75" thickBot="1">
      <c r="A163" s="60">
        <v>27</v>
      </c>
      <c r="B163" s="138" t="s">
        <v>49</v>
      </c>
      <c r="C163" s="139" t="s">
        <v>48</v>
      </c>
      <c r="D163" s="181"/>
      <c r="E163" s="182"/>
      <c r="F163" s="133"/>
      <c r="G163" s="133"/>
      <c r="H163" s="140" t="s">
        <v>48</v>
      </c>
      <c r="I163" s="140" t="s">
        <v>48</v>
      </c>
      <c r="J163" s="183"/>
      <c r="K163" s="133"/>
      <c r="L163" s="133"/>
      <c r="M163" s="184"/>
    </row>
    <row r="164" spans="1:13" s="34" customFormat="1" ht="15.75" thickBot="1">
      <c r="A164" s="44"/>
      <c r="B164" s="141" t="s">
        <v>50</v>
      </c>
      <c r="C164" s="127" t="s">
        <v>48</v>
      </c>
      <c r="D164" s="179"/>
      <c r="E164" s="180"/>
      <c r="F164" s="130"/>
      <c r="G164" s="130"/>
      <c r="H164" s="130" t="s">
        <v>48</v>
      </c>
      <c r="I164" s="130" t="s">
        <v>48</v>
      </c>
      <c r="J164" s="178"/>
      <c r="K164" s="130"/>
      <c r="L164" s="130"/>
      <c r="M164" s="74"/>
    </row>
    <row r="165" spans="1:13" ht="15.75" thickBot="1">
      <c r="A165" s="26"/>
      <c r="B165" s="52" t="s">
        <v>68</v>
      </c>
      <c r="C165" s="142"/>
      <c r="D165" s="142"/>
      <c r="E165" s="142"/>
      <c r="F165" s="142"/>
      <c r="G165" s="142"/>
      <c r="H165" s="142"/>
      <c r="I165" s="142"/>
      <c r="J165" s="142"/>
      <c r="K165" s="144"/>
      <c r="L165" s="144"/>
      <c r="M165" s="160"/>
    </row>
    <row r="166" spans="1:13" ht="15">
      <c r="A166" s="60">
        <v>4</v>
      </c>
      <c r="B166" s="195" t="s">
        <v>97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</row>
    <row r="167" spans="2:13" ht="15.75" thickBot="1">
      <c r="B167" s="196" t="s">
        <v>114</v>
      </c>
      <c r="C167" s="197" t="s">
        <v>99</v>
      </c>
      <c r="D167" s="88">
        <v>3</v>
      </c>
      <c r="E167" s="88">
        <v>0</v>
      </c>
      <c r="F167" s="88">
        <v>3</v>
      </c>
      <c r="G167" s="88"/>
      <c r="H167" s="88"/>
      <c r="I167" s="88" t="s">
        <v>65</v>
      </c>
      <c r="J167" s="88"/>
      <c r="K167" s="88"/>
      <c r="L167" s="88"/>
      <c r="M167" s="88"/>
    </row>
    <row r="168" spans="1:13" ht="15.75" thickBot="1">
      <c r="A168" s="59" t="s">
        <v>115</v>
      </c>
      <c r="B168" s="149" t="s">
        <v>116</v>
      </c>
      <c r="C168" s="149" t="s">
        <v>101</v>
      </c>
      <c r="D168" s="150">
        <f>SUM(D134,D136,D138,D145,D146,D147,D148,D150)</f>
        <v>30</v>
      </c>
      <c r="E168" s="150">
        <f>SUM(E134,E136,E138,E145,E146,E147,E148,E150)</f>
        <v>17</v>
      </c>
      <c r="F168" s="150">
        <f>SUM(F134,F136,F138,F145,F146,F147,F148,F150)</f>
        <v>13</v>
      </c>
      <c r="G168" s="150"/>
      <c r="H168" s="150"/>
      <c r="I168" s="150"/>
      <c r="J168" s="150">
        <f>SUM(J134,J136,J138,J145,J146,J147,J148,J150)</f>
        <v>216</v>
      </c>
      <c r="K168" s="150">
        <f>SUM(K134,K136,K138,K145,K146,K147,K148,K150)</f>
        <v>120</v>
      </c>
      <c r="L168" s="150">
        <f>SUM(L134,L136,L138,L145,L146,L147,L148,L150)</f>
        <v>96</v>
      </c>
      <c r="M168" s="150">
        <f>SUM(M134,M136,M138,M145,M146,M147,M148,M150)</f>
        <v>219</v>
      </c>
    </row>
    <row r="169" spans="1:13" ht="15.75" thickBot="1">
      <c r="A169" s="198"/>
      <c r="B169" s="149" t="s">
        <v>117</v>
      </c>
      <c r="C169" s="149" t="s">
        <v>99</v>
      </c>
      <c r="D169" s="150">
        <f>SUM(D128,D135,D137,D139,D149,D151,D152,D153,D167)</f>
        <v>30</v>
      </c>
      <c r="E169" s="150">
        <f>SUM(E128,E135,E137,E139,E149,E151,E152,E153)</f>
        <v>14</v>
      </c>
      <c r="F169" s="150">
        <f>SUM(F128,F135,F137,F139,F149,F151,F152,F153,F167)</f>
        <v>16</v>
      </c>
      <c r="G169" s="150"/>
      <c r="H169" s="150"/>
      <c r="I169" s="150"/>
      <c r="J169" s="150">
        <f>SUM(J128,J135,J137,J139,J149,J151,J152,J153)</f>
        <v>190</v>
      </c>
      <c r="K169" s="150">
        <f>SUM(K137,K139,K135,K149,K151,K152,K153)</f>
        <v>102</v>
      </c>
      <c r="L169" s="150">
        <f>SUM(L128,L135,L137,L139,L149,L151,L152,L153)</f>
        <v>88</v>
      </c>
      <c r="M169" s="150">
        <f>SUM(M128,M135,M137,M139,M149,M151,M152,M153)</f>
        <v>145</v>
      </c>
    </row>
    <row r="170" spans="1:13" ht="27" thickBot="1">
      <c r="A170" s="152"/>
      <c r="B170" s="153" t="s">
        <v>181</v>
      </c>
      <c r="C170" s="154" t="s">
        <v>48</v>
      </c>
      <c r="D170" s="154">
        <f>SUM(D168:D169)</f>
        <v>60</v>
      </c>
      <c r="E170" s="154">
        <f>SUM(E168:E169)</f>
        <v>31</v>
      </c>
      <c r="F170" s="154">
        <f>SUM(F168,F169)</f>
        <v>29</v>
      </c>
      <c r="G170" s="154"/>
      <c r="H170" s="154"/>
      <c r="I170" s="154"/>
      <c r="J170" s="154">
        <f>SUM(J168,J169)</f>
        <v>406</v>
      </c>
      <c r="K170" s="154">
        <f>SUM(K168:K169)</f>
        <v>222</v>
      </c>
      <c r="L170" s="154">
        <f>SUM(L168:L169)</f>
        <v>184</v>
      </c>
      <c r="M170" s="154">
        <f>SUM(M168:M169)</f>
        <v>364</v>
      </c>
    </row>
    <row r="171" spans="2:7" ht="15.75" thickBot="1">
      <c r="B171" s="5" t="s">
        <v>118</v>
      </c>
      <c r="G171" s="6"/>
    </row>
    <row r="172" spans="1:13" ht="15">
      <c r="A172" s="7" t="s">
        <v>7</v>
      </c>
      <c r="B172" s="8"/>
      <c r="C172" s="9"/>
      <c r="D172" s="297" t="s">
        <v>8</v>
      </c>
      <c r="E172" s="298"/>
      <c r="F172" s="298"/>
      <c r="G172" s="10" t="s">
        <v>9</v>
      </c>
      <c r="H172" s="11" t="s">
        <v>10</v>
      </c>
      <c r="I172" s="12" t="s">
        <v>11</v>
      </c>
      <c r="J172" s="299" t="s">
        <v>12</v>
      </c>
      <c r="K172" s="300"/>
      <c r="L172" s="300"/>
      <c r="M172" s="301"/>
    </row>
    <row r="173" spans="1:13" ht="15">
      <c r="A173" s="13"/>
      <c r="B173" s="14" t="s">
        <v>13</v>
      </c>
      <c r="C173" s="15" t="s">
        <v>14</v>
      </c>
      <c r="D173" s="16" t="s">
        <v>15</v>
      </c>
      <c r="E173" s="17" t="s">
        <v>16</v>
      </c>
      <c r="F173" s="18" t="s">
        <v>17</v>
      </c>
      <c r="G173" s="19" t="s">
        <v>18</v>
      </c>
      <c r="H173" s="20" t="s">
        <v>19</v>
      </c>
      <c r="I173" s="21" t="s">
        <v>20</v>
      </c>
      <c r="J173" s="22" t="s">
        <v>15</v>
      </c>
      <c r="K173" s="302" t="s">
        <v>21</v>
      </c>
      <c r="L173" s="302"/>
      <c r="M173" s="23" t="s">
        <v>22</v>
      </c>
    </row>
    <row r="174" spans="1:13" ht="15">
      <c r="A174" s="24"/>
      <c r="B174" s="14" t="s">
        <v>23</v>
      </c>
      <c r="C174" s="25"/>
      <c r="D174" s="26"/>
      <c r="E174" s="17" t="s">
        <v>24</v>
      </c>
      <c r="F174" s="27" t="s">
        <v>25</v>
      </c>
      <c r="G174" s="28" t="s">
        <v>26</v>
      </c>
      <c r="H174" s="20"/>
      <c r="I174" s="29" t="s">
        <v>27</v>
      </c>
      <c r="J174" s="30"/>
      <c r="K174" s="31" t="s">
        <v>28</v>
      </c>
      <c r="L174" s="32" t="s">
        <v>29</v>
      </c>
      <c r="M174" s="33"/>
    </row>
    <row r="175" spans="1:13" ht="15">
      <c r="A175" s="26"/>
      <c r="B175" s="14"/>
      <c r="C175" s="34"/>
      <c r="D175" s="26"/>
      <c r="E175" s="17" t="s">
        <v>30</v>
      </c>
      <c r="F175" s="27" t="s">
        <v>31</v>
      </c>
      <c r="G175" s="28" t="s">
        <v>32</v>
      </c>
      <c r="H175" s="34"/>
      <c r="I175" s="21" t="s">
        <v>33</v>
      </c>
      <c r="J175" s="35"/>
      <c r="K175" s="36"/>
      <c r="L175" s="37"/>
      <c r="M175" s="38"/>
    </row>
    <row r="176" spans="1:13" ht="15">
      <c r="A176" s="26"/>
      <c r="B176" s="39"/>
      <c r="C176" s="40"/>
      <c r="D176" s="26"/>
      <c r="E176" s="17" t="s">
        <v>34</v>
      </c>
      <c r="F176" s="27"/>
      <c r="G176" s="28" t="s">
        <v>35</v>
      </c>
      <c r="H176" s="20"/>
      <c r="I176" s="26" t="s">
        <v>36</v>
      </c>
      <c r="J176" s="41"/>
      <c r="K176" s="36"/>
      <c r="L176" s="42"/>
      <c r="M176" s="43"/>
    </row>
    <row r="177" spans="1:13" ht="15">
      <c r="A177" s="26"/>
      <c r="B177" s="39"/>
      <c r="C177" s="40"/>
      <c r="D177" s="26"/>
      <c r="E177" s="17"/>
      <c r="F177" s="27"/>
      <c r="G177" s="28"/>
      <c r="H177" s="20"/>
      <c r="I177" s="26"/>
      <c r="J177" s="41"/>
      <c r="K177" s="36"/>
      <c r="L177" s="42"/>
      <c r="M177" s="43"/>
    </row>
    <row r="178" spans="1:13" ht="15.75" thickBot="1">
      <c r="A178" s="44"/>
      <c r="B178" s="45"/>
      <c r="C178" s="6"/>
      <c r="D178" s="44"/>
      <c r="E178" s="46"/>
      <c r="F178" s="47"/>
      <c r="G178" s="46"/>
      <c r="H178" s="6"/>
      <c r="I178" s="44"/>
      <c r="J178" s="48"/>
      <c r="K178" s="49"/>
      <c r="L178" s="50"/>
      <c r="M178" s="51"/>
    </row>
    <row r="179" spans="1:13" ht="15.75" thickBot="1">
      <c r="A179" s="44"/>
      <c r="B179" s="52" t="s">
        <v>37</v>
      </c>
      <c r="C179" s="53"/>
      <c r="D179" s="6"/>
      <c r="E179" s="6"/>
      <c r="F179" s="6"/>
      <c r="G179" s="6"/>
      <c r="H179" s="6"/>
      <c r="I179" s="6"/>
      <c r="J179" s="6"/>
      <c r="K179" s="6"/>
      <c r="L179" s="6"/>
      <c r="M179" s="54"/>
    </row>
    <row r="180" spans="1:13" ht="15">
      <c r="A180" s="55" t="s">
        <v>38</v>
      </c>
      <c r="B180" s="56" t="s">
        <v>39</v>
      </c>
      <c r="C180" s="56"/>
      <c r="D180" s="57"/>
      <c r="E180" s="57"/>
      <c r="F180" s="57"/>
      <c r="G180" s="57"/>
      <c r="H180" s="57"/>
      <c r="I180" s="57"/>
      <c r="J180" s="57"/>
      <c r="K180" s="57"/>
      <c r="L180" s="57"/>
      <c r="M180" s="58"/>
    </row>
    <row r="181" spans="1:13" ht="15">
      <c r="A181" s="60"/>
      <c r="B181" s="59" t="s">
        <v>119</v>
      </c>
      <c r="C181" s="60"/>
      <c r="D181" s="60"/>
      <c r="E181" s="60"/>
      <c r="F181" s="60"/>
      <c r="G181" s="60"/>
      <c r="H181" s="60"/>
      <c r="I181" s="67"/>
      <c r="J181" s="67"/>
      <c r="K181" s="60"/>
      <c r="L181" s="60"/>
      <c r="M181" s="199"/>
    </row>
    <row r="182" spans="1:13" ht="15">
      <c r="A182" s="60">
        <v>8</v>
      </c>
      <c r="B182" s="60" t="s">
        <v>120</v>
      </c>
      <c r="C182" s="156" t="s">
        <v>121</v>
      </c>
      <c r="D182" s="67">
        <v>4</v>
      </c>
      <c r="E182" s="67">
        <v>2</v>
      </c>
      <c r="F182" s="67">
        <v>2</v>
      </c>
      <c r="G182" s="67"/>
      <c r="H182" s="204" t="s">
        <v>43</v>
      </c>
      <c r="I182" s="272" t="s">
        <v>65</v>
      </c>
      <c r="J182" s="67">
        <v>18</v>
      </c>
      <c r="K182" s="67"/>
      <c r="L182" s="67">
        <v>18</v>
      </c>
      <c r="M182" s="187">
        <v>32</v>
      </c>
    </row>
    <row r="183" spans="1:13" ht="15.75" thickBot="1">
      <c r="A183" s="60">
        <v>9</v>
      </c>
      <c r="B183" s="60" t="s">
        <v>120</v>
      </c>
      <c r="C183" s="156" t="s">
        <v>122</v>
      </c>
      <c r="D183" s="67">
        <v>4</v>
      </c>
      <c r="E183" s="67">
        <v>2</v>
      </c>
      <c r="F183" s="67">
        <v>2</v>
      </c>
      <c r="G183" s="67"/>
      <c r="H183" s="204" t="s">
        <v>43</v>
      </c>
      <c r="I183" s="272" t="s">
        <v>65</v>
      </c>
      <c r="J183" s="67">
        <v>18</v>
      </c>
      <c r="K183" s="67"/>
      <c r="L183" s="67">
        <v>18</v>
      </c>
      <c r="M183" s="187">
        <v>32</v>
      </c>
    </row>
    <row r="184" spans="1:13" ht="15.75" thickBot="1">
      <c r="A184" s="60"/>
      <c r="B184" s="45" t="s">
        <v>47</v>
      </c>
      <c r="C184" s="162"/>
      <c r="D184" s="69">
        <f>SUM(D181:D183)</f>
        <v>8</v>
      </c>
      <c r="E184" s="70">
        <f>SUM(E181:E183)</f>
        <v>4</v>
      </c>
      <c r="F184" s="71">
        <f>SUM(F181:F183)</f>
        <v>4</v>
      </c>
      <c r="G184" s="71"/>
      <c r="H184" s="71" t="s">
        <v>48</v>
      </c>
      <c r="I184" s="72" t="s">
        <v>48</v>
      </c>
      <c r="J184" s="73">
        <f>SUM(J181:J183)</f>
        <v>36</v>
      </c>
      <c r="K184" s="71"/>
      <c r="L184" s="71">
        <f>SUM(L181:L183)</f>
        <v>36</v>
      </c>
      <c r="M184" s="74">
        <f>SUM(M181:M183)</f>
        <v>64</v>
      </c>
    </row>
    <row r="185" spans="1:13" ht="15">
      <c r="A185" s="60"/>
      <c r="B185" s="75" t="s">
        <v>49</v>
      </c>
      <c r="C185" s="163"/>
      <c r="D185" s="77"/>
      <c r="E185" s="78"/>
      <c r="F185" s="79"/>
      <c r="G185" s="79"/>
      <c r="H185" s="80" t="s">
        <v>48</v>
      </c>
      <c r="I185" s="81" t="s">
        <v>48</v>
      </c>
      <c r="J185" s="82"/>
      <c r="K185" s="79"/>
      <c r="L185" s="79"/>
      <c r="M185" s="83"/>
    </row>
    <row r="186" spans="1:13" ht="15.75" thickBot="1">
      <c r="A186" s="44"/>
      <c r="B186" s="84" t="s">
        <v>50</v>
      </c>
      <c r="C186" s="164"/>
      <c r="D186" s="86"/>
      <c r="E186" s="87"/>
      <c r="F186" s="88"/>
      <c r="G186" s="88"/>
      <c r="H186" s="71" t="s">
        <v>48</v>
      </c>
      <c r="I186" s="72" t="s">
        <v>48</v>
      </c>
      <c r="J186" s="89"/>
      <c r="K186" s="88"/>
      <c r="L186" s="88"/>
      <c r="M186" s="23"/>
    </row>
    <row r="187" spans="1:13" ht="15.75" thickBot="1">
      <c r="A187" s="76"/>
      <c r="B187" s="90" t="s">
        <v>51</v>
      </c>
      <c r="C187" s="165"/>
      <c r="D187" s="165"/>
      <c r="E187" s="165"/>
      <c r="F187" s="121"/>
      <c r="G187" s="121"/>
      <c r="H187" s="121"/>
      <c r="I187" s="121"/>
      <c r="J187" s="121"/>
      <c r="K187" s="121"/>
      <c r="L187" s="121"/>
      <c r="M187" s="166"/>
    </row>
    <row r="188" spans="1:13" ht="15">
      <c r="A188" s="118">
        <v>16</v>
      </c>
      <c r="B188" s="200" t="s">
        <v>119</v>
      </c>
      <c r="C188" s="201"/>
      <c r="D188" s="202"/>
      <c r="E188" s="203"/>
      <c r="F188" s="204"/>
      <c r="G188" s="204"/>
      <c r="H188" s="204"/>
      <c r="I188" s="205"/>
      <c r="J188" s="206"/>
      <c r="K188" s="204"/>
      <c r="L188" s="204"/>
      <c r="M188" s="205"/>
    </row>
    <row r="189" spans="1:13" ht="15">
      <c r="A189" s="189">
        <v>17</v>
      </c>
      <c r="B189" s="188" t="s">
        <v>123</v>
      </c>
      <c r="C189" s="169" t="s">
        <v>121</v>
      </c>
      <c r="D189" s="170">
        <v>3</v>
      </c>
      <c r="E189" s="171">
        <v>2</v>
      </c>
      <c r="F189" s="67">
        <v>1</v>
      </c>
      <c r="G189" s="67"/>
      <c r="H189" s="156" t="s">
        <v>43</v>
      </c>
      <c r="I189" s="172" t="s">
        <v>44</v>
      </c>
      <c r="J189" s="173">
        <v>28</v>
      </c>
      <c r="K189" s="67">
        <v>18</v>
      </c>
      <c r="L189" s="67">
        <v>10</v>
      </c>
      <c r="M189" s="172">
        <v>22</v>
      </c>
    </row>
    <row r="190" spans="1:13" ht="15">
      <c r="A190" s="118"/>
      <c r="B190" s="188" t="s">
        <v>124</v>
      </c>
      <c r="C190" s="207" t="s">
        <v>122</v>
      </c>
      <c r="D190" s="170">
        <v>3</v>
      </c>
      <c r="E190" s="171">
        <v>2</v>
      </c>
      <c r="F190" s="67">
        <v>1</v>
      </c>
      <c r="G190" s="67"/>
      <c r="H190" s="156" t="s">
        <v>53</v>
      </c>
      <c r="I190" s="192" t="s">
        <v>44</v>
      </c>
      <c r="J190" s="173">
        <v>28</v>
      </c>
      <c r="K190" s="67">
        <v>18</v>
      </c>
      <c r="L190" s="67">
        <v>10</v>
      </c>
      <c r="M190" s="172">
        <v>22</v>
      </c>
    </row>
    <row r="191" spans="1:13" ht="15">
      <c r="A191" s="118">
        <v>18</v>
      </c>
      <c r="B191" s="188" t="s">
        <v>125</v>
      </c>
      <c r="C191" s="169" t="s">
        <v>121</v>
      </c>
      <c r="D191" s="170">
        <v>2</v>
      </c>
      <c r="E191" s="171">
        <v>1</v>
      </c>
      <c r="F191" s="67">
        <v>1</v>
      </c>
      <c r="G191" s="67"/>
      <c r="H191" s="156" t="s">
        <v>43</v>
      </c>
      <c r="I191" s="172" t="s">
        <v>44</v>
      </c>
      <c r="J191" s="173">
        <v>20</v>
      </c>
      <c r="K191" s="67">
        <v>10</v>
      </c>
      <c r="L191" s="67">
        <v>10</v>
      </c>
      <c r="M191" s="172">
        <v>5</v>
      </c>
    </row>
    <row r="192" spans="1:13" ht="15.75" thickBot="1">
      <c r="A192" s="118">
        <v>19</v>
      </c>
      <c r="B192" s="112" t="s">
        <v>47</v>
      </c>
      <c r="C192" s="163"/>
      <c r="D192" s="77">
        <f>SUM(D188:D191)</f>
        <v>8</v>
      </c>
      <c r="E192" s="78">
        <f>SUM(E188:E191)</f>
        <v>5</v>
      </c>
      <c r="F192" s="79">
        <f>SUM(F188:F191)</f>
        <v>3</v>
      </c>
      <c r="G192" s="79"/>
      <c r="H192" s="67" t="s">
        <v>48</v>
      </c>
      <c r="I192" s="67" t="s">
        <v>48</v>
      </c>
      <c r="J192" s="119">
        <f>SUM(J188:J191)</f>
        <v>76</v>
      </c>
      <c r="K192" s="79">
        <f>SUM(K188:K191)</f>
        <v>46</v>
      </c>
      <c r="L192" s="79">
        <f>SUM(L188:L191)</f>
        <v>30</v>
      </c>
      <c r="M192" s="83">
        <f>SUM(M188:M191)</f>
        <v>49</v>
      </c>
    </row>
    <row r="193" spans="1:13" ht="15">
      <c r="A193" s="118">
        <v>20</v>
      </c>
      <c r="B193" s="75" t="s">
        <v>49</v>
      </c>
      <c r="C193" s="163"/>
      <c r="D193" s="77"/>
      <c r="E193" s="78"/>
      <c r="F193" s="79"/>
      <c r="G193" s="79"/>
      <c r="H193" s="67" t="s">
        <v>48</v>
      </c>
      <c r="I193" s="67" t="s">
        <v>48</v>
      </c>
      <c r="J193" s="119"/>
      <c r="K193" s="79"/>
      <c r="L193" s="79"/>
      <c r="M193" s="83"/>
    </row>
    <row r="194" spans="1:13" ht="15.75" thickBot="1">
      <c r="A194" s="76"/>
      <c r="B194" s="84" t="s">
        <v>50</v>
      </c>
      <c r="C194" s="164"/>
      <c r="D194" s="86"/>
      <c r="E194" s="87"/>
      <c r="F194" s="88"/>
      <c r="G194" s="88"/>
      <c r="H194" s="67" t="s">
        <v>48</v>
      </c>
      <c r="I194" s="67" t="s">
        <v>48</v>
      </c>
      <c r="J194" s="120"/>
      <c r="K194" s="88"/>
      <c r="L194" s="88"/>
      <c r="M194" s="23"/>
    </row>
    <row r="195" spans="1:13" ht="15">
      <c r="A195" s="76"/>
      <c r="B195" s="56" t="s">
        <v>56</v>
      </c>
      <c r="C195" s="176"/>
      <c r="D195" s="135"/>
      <c r="E195" s="135"/>
      <c r="F195" s="135"/>
      <c r="G195" s="135"/>
      <c r="H195" s="144"/>
      <c r="I195" s="144"/>
      <c r="J195" s="135"/>
      <c r="K195" s="135"/>
      <c r="L195" s="135"/>
      <c r="M195" s="177"/>
    </row>
    <row r="196" spans="1:13" ht="15">
      <c r="A196" s="60">
        <v>21</v>
      </c>
      <c r="B196" s="59" t="s">
        <v>119</v>
      </c>
      <c r="C196" s="67"/>
      <c r="D196" s="67"/>
      <c r="E196" s="67"/>
      <c r="F196" s="67"/>
      <c r="G196" s="67"/>
      <c r="H196" s="156"/>
      <c r="I196" s="156"/>
      <c r="J196" s="67"/>
      <c r="K196" s="67"/>
      <c r="L196" s="67"/>
      <c r="M196" s="67"/>
    </row>
    <row r="197" spans="1:13" ht="15">
      <c r="A197" s="60">
        <v>22</v>
      </c>
      <c r="B197" s="60" t="s">
        <v>126</v>
      </c>
      <c r="C197" s="67" t="s">
        <v>121</v>
      </c>
      <c r="D197" s="67">
        <v>2</v>
      </c>
      <c r="E197" s="67">
        <v>1</v>
      </c>
      <c r="F197" s="67">
        <v>1</v>
      </c>
      <c r="G197" s="67"/>
      <c r="H197" s="156" t="s">
        <v>43</v>
      </c>
      <c r="I197" s="156" t="s">
        <v>44</v>
      </c>
      <c r="J197" s="67">
        <v>20</v>
      </c>
      <c r="K197" s="67">
        <v>10</v>
      </c>
      <c r="L197" s="67">
        <v>10</v>
      </c>
      <c r="M197" s="67">
        <v>5</v>
      </c>
    </row>
    <row r="198" spans="1:13" s="277" customFormat="1" ht="15">
      <c r="A198" s="274">
        <v>3</v>
      </c>
      <c r="B198" s="274" t="s">
        <v>186</v>
      </c>
      <c r="C198" s="275" t="s">
        <v>121</v>
      </c>
      <c r="D198" s="275">
        <v>2</v>
      </c>
      <c r="E198" s="275">
        <v>1</v>
      </c>
      <c r="F198" s="275">
        <v>1</v>
      </c>
      <c r="G198" s="275">
        <v>0</v>
      </c>
      <c r="H198" s="276" t="s">
        <v>43</v>
      </c>
      <c r="I198" s="276" t="s">
        <v>44</v>
      </c>
      <c r="J198" s="275">
        <v>20</v>
      </c>
      <c r="K198" s="275">
        <v>10</v>
      </c>
      <c r="L198" s="275">
        <v>10</v>
      </c>
      <c r="M198" s="275">
        <v>5</v>
      </c>
    </row>
    <row r="199" spans="1:13" ht="15">
      <c r="A199" s="60"/>
      <c r="B199" s="60" t="s">
        <v>127</v>
      </c>
      <c r="C199" s="67" t="s">
        <v>121</v>
      </c>
      <c r="D199" s="67">
        <v>2</v>
      </c>
      <c r="E199" s="67">
        <v>1</v>
      </c>
      <c r="F199" s="67">
        <v>1</v>
      </c>
      <c r="G199" s="67"/>
      <c r="H199" s="156" t="s">
        <v>53</v>
      </c>
      <c r="I199" s="156" t="s">
        <v>44</v>
      </c>
      <c r="J199" s="67">
        <v>20</v>
      </c>
      <c r="K199" s="67">
        <v>10</v>
      </c>
      <c r="L199" s="67">
        <v>10</v>
      </c>
      <c r="M199" s="67">
        <v>5</v>
      </c>
    </row>
    <row r="200" spans="1:13" s="279" customFormat="1" ht="15">
      <c r="A200" s="278">
        <v>23</v>
      </c>
      <c r="B200" s="278" t="s">
        <v>128</v>
      </c>
      <c r="C200" s="272" t="s">
        <v>121</v>
      </c>
      <c r="D200" s="272">
        <v>2</v>
      </c>
      <c r="E200" s="272">
        <v>1</v>
      </c>
      <c r="F200" s="272">
        <v>1</v>
      </c>
      <c r="G200" s="272"/>
      <c r="H200" s="204" t="s">
        <v>53</v>
      </c>
      <c r="I200" s="204" t="s">
        <v>44</v>
      </c>
      <c r="J200" s="272">
        <v>20</v>
      </c>
      <c r="K200" s="272">
        <v>10</v>
      </c>
      <c r="L200" s="272">
        <v>10</v>
      </c>
      <c r="M200" s="272">
        <v>5</v>
      </c>
    </row>
    <row r="201" spans="1:13" ht="15">
      <c r="A201" s="60">
        <v>24</v>
      </c>
      <c r="B201" s="60" t="s">
        <v>129</v>
      </c>
      <c r="C201" s="67" t="s">
        <v>121</v>
      </c>
      <c r="D201" s="67">
        <v>2</v>
      </c>
      <c r="E201" s="67">
        <v>1</v>
      </c>
      <c r="F201" s="67">
        <v>1</v>
      </c>
      <c r="G201" s="67"/>
      <c r="H201" s="156" t="s">
        <v>53</v>
      </c>
      <c r="I201" s="156" t="s">
        <v>44</v>
      </c>
      <c r="J201" s="67">
        <v>20</v>
      </c>
      <c r="K201" s="67">
        <v>10</v>
      </c>
      <c r="L201" s="67">
        <v>10</v>
      </c>
      <c r="M201" s="67">
        <v>5</v>
      </c>
    </row>
    <row r="202" spans="1:13" ht="15">
      <c r="A202" s="60">
        <v>25</v>
      </c>
      <c r="B202" s="60" t="s">
        <v>130</v>
      </c>
      <c r="C202" s="67" t="s">
        <v>122</v>
      </c>
      <c r="D202" s="67">
        <v>2</v>
      </c>
      <c r="E202" s="67">
        <v>1</v>
      </c>
      <c r="F202" s="67">
        <v>1</v>
      </c>
      <c r="G202" s="67"/>
      <c r="H202" s="156" t="s">
        <v>43</v>
      </c>
      <c r="I202" s="156" t="s">
        <v>44</v>
      </c>
      <c r="J202" s="67">
        <v>20</v>
      </c>
      <c r="K202" s="67">
        <v>10</v>
      </c>
      <c r="L202" s="67">
        <v>10</v>
      </c>
      <c r="M202" s="67">
        <v>5</v>
      </c>
    </row>
    <row r="203" spans="1:13" s="279" customFormat="1" ht="15">
      <c r="A203" s="278">
        <v>26</v>
      </c>
      <c r="B203" s="278" t="s">
        <v>131</v>
      </c>
      <c r="C203" s="272" t="s">
        <v>122</v>
      </c>
      <c r="D203" s="272">
        <v>2</v>
      </c>
      <c r="E203" s="272">
        <v>1</v>
      </c>
      <c r="F203" s="272">
        <v>1</v>
      </c>
      <c r="G203" s="272"/>
      <c r="H203" s="204" t="s">
        <v>53</v>
      </c>
      <c r="I203" s="204" t="s">
        <v>44</v>
      </c>
      <c r="J203" s="272">
        <v>20</v>
      </c>
      <c r="K203" s="272">
        <v>10</v>
      </c>
      <c r="L203" s="272">
        <v>10</v>
      </c>
      <c r="M203" s="272">
        <v>5</v>
      </c>
    </row>
    <row r="204" spans="1:13" ht="15">
      <c r="A204" s="60">
        <v>27</v>
      </c>
      <c r="B204" s="60" t="s">
        <v>132</v>
      </c>
      <c r="C204" s="67" t="s">
        <v>122</v>
      </c>
      <c r="D204" s="67">
        <v>2</v>
      </c>
      <c r="E204" s="67">
        <v>1</v>
      </c>
      <c r="F204" s="67">
        <v>1</v>
      </c>
      <c r="G204" s="67"/>
      <c r="H204" s="156" t="s">
        <v>53</v>
      </c>
      <c r="I204" s="156" t="s">
        <v>44</v>
      </c>
      <c r="J204" s="67">
        <v>20</v>
      </c>
      <c r="K204" s="67">
        <v>10</v>
      </c>
      <c r="L204" s="67">
        <v>10</v>
      </c>
      <c r="M204" s="67">
        <v>5</v>
      </c>
    </row>
    <row r="205" spans="1:13" ht="15">
      <c r="A205" s="60">
        <v>28</v>
      </c>
      <c r="B205" s="60" t="s">
        <v>133</v>
      </c>
      <c r="C205" s="67" t="s">
        <v>122</v>
      </c>
      <c r="D205" s="67">
        <v>2</v>
      </c>
      <c r="E205" s="67">
        <v>1</v>
      </c>
      <c r="F205" s="67">
        <v>1</v>
      </c>
      <c r="G205" s="67"/>
      <c r="H205" s="156" t="s">
        <v>53</v>
      </c>
      <c r="I205" s="156" t="s">
        <v>44</v>
      </c>
      <c r="J205" s="67">
        <v>20</v>
      </c>
      <c r="K205" s="67">
        <v>10</v>
      </c>
      <c r="L205" s="67">
        <v>10</v>
      </c>
      <c r="M205" s="67">
        <v>5</v>
      </c>
    </row>
    <row r="206" spans="1:13" ht="15">
      <c r="A206" s="60">
        <v>29</v>
      </c>
      <c r="B206" s="60" t="s">
        <v>47</v>
      </c>
      <c r="C206" s="67"/>
      <c r="D206" s="67">
        <f>SUM(D196:D205)</f>
        <v>18</v>
      </c>
      <c r="E206" s="67">
        <f>SUM(E196:E205)</f>
        <v>9</v>
      </c>
      <c r="F206" s="67">
        <f>SUM(F196:F205)</f>
        <v>9</v>
      </c>
      <c r="G206" s="67"/>
      <c r="H206" s="67" t="s">
        <v>48</v>
      </c>
      <c r="I206" s="67" t="s">
        <v>48</v>
      </c>
      <c r="J206" s="67">
        <f>SUM(J196:J205)</f>
        <v>180</v>
      </c>
      <c r="K206" s="67">
        <f>SUM(K196:K205)</f>
        <v>90</v>
      </c>
      <c r="L206" s="67">
        <f>SUM(L196:L205)</f>
        <v>90</v>
      </c>
      <c r="M206" s="67">
        <f>SUM(M196:M205)</f>
        <v>45</v>
      </c>
    </row>
    <row r="207" spans="1:13" ht="15">
      <c r="A207" s="60">
        <v>30</v>
      </c>
      <c r="B207" s="112" t="s">
        <v>49</v>
      </c>
      <c r="C207" s="163"/>
      <c r="D207" s="77"/>
      <c r="E207" s="78"/>
      <c r="F207" s="79"/>
      <c r="G207" s="79"/>
      <c r="H207" s="79" t="s">
        <v>48</v>
      </c>
      <c r="I207" s="83" t="s">
        <v>48</v>
      </c>
      <c r="J207" s="82"/>
      <c r="K207" s="79"/>
      <c r="L207" s="79"/>
      <c r="M207" s="83"/>
    </row>
    <row r="208" spans="1:13" ht="15.75" thickBot="1">
      <c r="A208" s="60"/>
      <c r="B208" s="84" t="s">
        <v>50</v>
      </c>
      <c r="C208" s="164"/>
      <c r="D208" s="86"/>
      <c r="E208" s="87"/>
      <c r="F208" s="88"/>
      <c r="G208" s="88"/>
      <c r="H208" s="71" t="s">
        <v>48</v>
      </c>
      <c r="I208" s="72" t="s">
        <v>48</v>
      </c>
      <c r="J208" s="89"/>
      <c r="K208" s="88"/>
      <c r="L208" s="88"/>
      <c r="M208" s="23"/>
    </row>
    <row r="209" spans="1:13" ht="15.75" thickBot="1">
      <c r="A209" s="76"/>
      <c r="B209" s="90" t="s">
        <v>66</v>
      </c>
      <c r="C209" s="121"/>
      <c r="D209" s="165"/>
      <c r="E209" s="165"/>
      <c r="F209" s="165"/>
      <c r="G209" s="121"/>
      <c r="H209" s="121"/>
      <c r="I209" s="121"/>
      <c r="J209" s="121"/>
      <c r="K209" s="121"/>
      <c r="L209" s="121"/>
      <c r="M209" s="166"/>
    </row>
    <row r="210" spans="1:13" ht="15.75" thickBot="1">
      <c r="A210" s="85"/>
      <c r="B210" s="122" t="s">
        <v>47</v>
      </c>
      <c r="C210" s="123" t="s">
        <v>48</v>
      </c>
      <c r="D210" s="69"/>
      <c r="E210" s="70"/>
      <c r="F210" s="71"/>
      <c r="G210" s="71"/>
      <c r="H210" s="71" t="s">
        <v>48</v>
      </c>
      <c r="I210" s="71" t="s">
        <v>48</v>
      </c>
      <c r="J210" s="178"/>
      <c r="K210" s="130"/>
      <c r="L210" s="130"/>
      <c r="M210" s="74"/>
    </row>
    <row r="211" spans="1:13" ht="15.75" thickBot="1">
      <c r="A211" s="94" t="s">
        <v>77</v>
      </c>
      <c r="B211" s="122" t="s">
        <v>49</v>
      </c>
      <c r="C211" s="127" t="s">
        <v>48</v>
      </c>
      <c r="D211" s="179"/>
      <c r="E211" s="180"/>
      <c r="F211" s="130"/>
      <c r="G211" s="130"/>
      <c r="H211" s="130" t="s">
        <v>48</v>
      </c>
      <c r="I211" s="130" t="s">
        <v>48</v>
      </c>
      <c r="J211" s="178"/>
      <c r="K211" s="130"/>
      <c r="L211" s="130"/>
      <c r="M211" s="74"/>
    </row>
    <row r="212" spans="1:13" ht="15.75" thickBot="1">
      <c r="A212" s="131"/>
      <c r="B212" s="84" t="s">
        <v>50</v>
      </c>
      <c r="C212" s="132" t="s">
        <v>48</v>
      </c>
      <c r="D212" s="181"/>
      <c r="E212" s="182"/>
      <c r="F212" s="133"/>
      <c r="G212" s="133"/>
      <c r="H212" s="133" t="s">
        <v>48</v>
      </c>
      <c r="I212" s="133" t="s">
        <v>48</v>
      </c>
      <c r="J212" s="183"/>
      <c r="K212" s="133"/>
      <c r="L212" s="133"/>
      <c r="M212" s="184"/>
    </row>
    <row r="213" spans="1:13" ht="15.75" thickBot="1">
      <c r="A213" s="131"/>
      <c r="B213" s="56" t="s">
        <v>67</v>
      </c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77"/>
    </row>
    <row r="214" spans="1:13" ht="15.75" thickBot="1">
      <c r="A214" s="26"/>
      <c r="B214" s="93" t="s">
        <v>119</v>
      </c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</row>
    <row r="215" spans="1:13" ht="15">
      <c r="A215" s="55" t="s">
        <v>101</v>
      </c>
      <c r="B215" s="66" t="s">
        <v>134</v>
      </c>
      <c r="C215" s="156" t="s">
        <v>121</v>
      </c>
      <c r="D215" s="156">
        <v>2</v>
      </c>
      <c r="E215" s="156">
        <v>1</v>
      </c>
      <c r="F215" s="156">
        <v>1</v>
      </c>
      <c r="G215" s="156"/>
      <c r="H215" s="156" t="s">
        <v>43</v>
      </c>
      <c r="I215" s="156" t="s">
        <v>65</v>
      </c>
      <c r="J215" s="156">
        <v>20</v>
      </c>
      <c r="K215" s="156">
        <v>10</v>
      </c>
      <c r="L215" s="156">
        <v>10</v>
      </c>
      <c r="M215" s="156">
        <v>5</v>
      </c>
    </row>
    <row r="216" spans="1:13" ht="15">
      <c r="A216" s="93"/>
      <c r="B216" s="66" t="s">
        <v>134</v>
      </c>
      <c r="C216" s="156" t="s">
        <v>121</v>
      </c>
      <c r="D216" s="156">
        <v>2</v>
      </c>
      <c r="E216" s="156">
        <v>1</v>
      </c>
      <c r="F216" s="156">
        <v>1</v>
      </c>
      <c r="G216" s="156"/>
      <c r="H216" s="156" t="s">
        <v>43</v>
      </c>
      <c r="I216" s="156" t="s">
        <v>65</v>
      </c>
      <c r="J216" s="156">
        <v>20</v>
      </c>
      <c r="K216" s="156">
        <v>10</v>
      </c>
      <c r="L216" s="156">
        <v>10</v>
      </c>
      <c r="M216" s="156">
        <v>5</v>
      </c>
    </row>
    <row r="217" spans="1:13" ht="15">
      <c r="A217" s="66">
        <v>1</v>
      </c>
      <c r="B217" s="66" t="s">
        <v>134</v>
      </c>
      <c r="C217" s="156" t="s">
        <v>121</v>
      </c>
      <c r="D217" s="156">
        <v>2</v>
      </c>
      <c r="E217" s="156">
        <v>1</v>
      </c>
      <c r="F217" s="156">
        <v>1</v>
      </c>
      <c r="G217" s="156"/>
      <c r="H217" s="156" t="s">
        <v>43</v>
      </c>
      <c r="I217" s="156" t="s">
        <v>65</v>
      </c>
      <c r="J217" s="156">
        <v>20</v>
      </c>
      <c r="K217" s="156">
        <v>10</v>
      </c>
      <c r="L217" s="156">
        <v>10</v>
      </c>
      <c r="M217" s="156">
        <v>5</v>
      </c>
    </row>
    <row r="218" spans="1:13" ht="15">
      <c r="A218" s="66">
        <v>2</v>
      </c>
      <c r="B218" s="66" t="s">
        <v>134</v>
      </c>
      <c r="C218" s="156" t="s">
        <v>121</v>
      </c>
      <c r="D218" s="156">
        <v>2</v>
      </c>
      <c r="E218" s="156">
        <v>1</v>
      </c>
      <c r="F218" s="156">
        <v>1</v>
      </c>
      <c r="G218" s="156"/>
      <c r="H218" s="156" t="s">
        <v>43</v>
      </c>
      <c r="I218" s="156" t="s">
        <v>65</v>
      </c>
      <c r="J218" s="156">
        <v>20</v>
      </c>
      <c r="K218" s="156">
        <v>10</v>
      </c>
      <c r="L218" s="156">
        <v>10</v>
      </c>
      <c r="M218" s="156">
        <v>5</v>
      </c>
    </row>
    <row r="219" spans="1:13" ht="15">
      <c r="A219" s="66">
        <v>3</v>
      </c>
      <c r="B219" s="66" t="s">
        <v>134</v>
      </c>
      <c r="C219" s="156" t="s">
        <v>121</v>
      </c>
      <c r="D219" s="156">
        <v>2</v>
      </c>
      <c r="E219" s="156">
        <v>1</v>
      </c>
      <c r="F219" s="156">
        <v>1</v>
      </c>
      <c r="G219" s="156"/>
      <c r="H219" s="156" t="s">
        <v>43</v>
      </c>
      <c r="I219" s="156" t="s">
        <v>65</v>
      </c>
      <c r="J219" s="156">
        <v>20</v>
      </c>
      <c r="K219" s="156">
        <v>10</v>
      </c>
      <c r="L219" s="156">
        <v>10</v>
      </c>
      <c r="M219" s="156">
        <v>5</v>
      </c>
    </row>
    <row r="220" spans="1:13" ht="15">
      <c r="A220" s="66">
        <v>4</v>
      </c>
      <c r="B220" s="66" t="s">
        <v>134</v>
      </c>
      <c r="C220" s="156" t="s">
        <v>121</v>
      </c>
      <c r="D220" s="156">
        <v>2</v>
      </c>
      <c r="E220" s="156">
        <v>1</v>
      </c>
      <c r="F220" s="156">
        <v>1</v>
      </c>
      <c r="G220" s="156"/>
      <c r="H220" s="156" t="s">
        <v>43</v>
      </c>
      <c r="I220" s="156" t="s">
        <v>65</v>
      </c>
      <c r="J220" s="156">
        <v>20</v>
      </c>
      <c r="K220" s="156">
        <v>10</v>
      </c>
      <c r="L220" s="156">
        <v>10</v>
      </c>
      <c r="M220" s="156">
        <v>5</v>
      </c>
    </row>
    <row r="221" spans="1:13" ht="15">
      <c r="A221" s="66">
        <v>5</v>
      </c>
      <c r="B221" s="66" t="s">
        <v>134</v>
      </c>
      <c r="C221" s="156" t="s">
        <v>122</v>
      </c>
      <c r="D221" s="156">
        <v>2</v>
      </c>
      <c r="E221" s="156">
        <v>1</v>
      </c>
      <c r="F221" s="156">
        <v>1</v>
      </c>
      <c r="G221" s="156"/>
      <c r="H221" s="156" t="s">
        <v>43</v>
      </c>
      <c r="I221" s="156" t="s">
        <v>65</v>
      </c>
      <c r="J221" s="156">
        <v>20</v>
      </c>
      <c r="K221" s="156">
        <v>10</v>
      </c>
      <c r="L221" s="156">
        <v>10</v>
      </c>
      <c r="M221" s="156">
        <v>5</v>
      </c>
    </row>
    <row r="222" spans="1:13" ht="15">
      <c r="A222" s="66">
        <v>6</v>
      </c>
      <c r="B222" s="66" t="s">
        <v>134</v>
      </c>
      <c r="C222" s="156" t="s">
        <v>122</v>
      </c>
      <c r="D222" s="156">
        <v>2</v>
      </c>
      <c r="E222" s="156">
        <v>1</v>
      </c>
      <c r="F222" s="156">
        <v>1</v>
      </c>
      <c r="G222" s="156"/>
      <c r="H222" s="156" t="s">
        <v>43</v>
      </c>
      <c r="I222" s="156" t="s">
        <v>65</v>
      </c>
      <c r="J222" s="156">
        <v>20</v>
      </c>
      <c r="K222" s="156">
        <v>10</v>
      </c>
      <c r="L222" s="156">
        <v>10</v>
      </c>
      <c r="M222" s="156">
        <v>5</v>
      </c>
    </row>
    <row r="223" spans="1:13" ht="15">
      <c r="A223" s="66">
        <v>7</v>
      </c>
      <c r="B223" s="66" t="s">
        <v>134</v>
      </c>
      <c r="C223" s="156" t="s">
        <v>122</v>
      </c>
      <c r="D223" s="156">
        <v>2</v>
      </c>
      <c r="E223" s="156">
        <v>1</v>
      </c>
      <c r="F223" s="156">
        <v>1</v>
      </c>
      <c r="G223" s="156"/>
      <c r="H223" s="156" t="s">
        <v>43</v>
      </c>
      <c r="I223" s="156" t="s">
        <v>65</v>
      </c>
      <c r="J223" s="156">
        <v>20</v>
      </c>
      <c r="K223" s="156">
        <v>10</v>
      </c>
      <c r="L223" s="156">
        <v>10</v>
      </c>
      <c r="M223" s="156">
        <v>5</v>
      </c>
    </row>
    <row r="224" spans="1:13" ht="15">
      <c r="A224" s="66">
        <v>8</v>
      </c>
      <c r="B224" s="66" t="s">
        <v>134</v>
      </c>
      <c r="C224" s="156" t="s">
        <v>122</v>
      </c>
      <c r="D224" s="156">
        <v>2</v>
      </c>
      <c r="E224" s="156">
        <v>1</v>
      </c>
      <c r="F224" s="156">
        <v>1</v>
      </c>
      <c r="G224" s="156"/>
      <c r="H224" s="156" t="s">
        <v>43</v>
      </c>
      <c r="I224" s="156" t="s">
        <v>65</v>
      </c>
      <c r="J224" s="156">
        <v>20</v>
      </c>
      <c r="K224" s="156">
        <v>10</v>
      </c>
      <c r="L224" s="156">
        <v>10</v>
      </c>
      <c r="M224" s="156">
        <v>5</v>
      </c>
    </row>
    <row r="225" spans="1:13" ht="15">
      <c r="A225" s="66">
        <v>9</v>
      </c>
      <c r="B225" s="66" t="s">
        <v>134</v>
      </c>
      <c r="C225" s="156" t="s">
        <v>122</v>
      </c>
      <c r="D225" s="156">
        <v>2</v>
      </c>
      <c r="E225" s="156">
        <v>1</v>
      </c>
      <c r="F225" s="156">
        <v>1</v>
      </c>
      <c r="G225" s="156"/>
      <c r="H225" s="156" t="s">
        <v>43</v>
      </c>
      <c r="I225" s="156" t="s">
        <v>65</v>
      </c>
      <c r="J225" s="156">
        <v>20</v>
      </c>
      <c r="K225" s="156">
        <v>10</v>
      </c>
      <c r="L225" s="156">
        <v>10</v>
      </c>
      <c r="M225" s="156">
        <v>5</v>
      </c>
    </row>
    <row r="226" spans="1:14" ht="15">
      <c r="A226" s="66">
        <v>10</v>
      </c>
      <c r="B226" s="66" t="s">
        <v>134</v>
      </c>
      <c r="C226" s="156" t="s">
        <v>122</v>
      </c>
      <c r="D226" s="156">
        <v>2</v>
      </c>
      <c r="E226" s="156">
        <v>1</v>
      </c>
      <c r="F226" s="156">
        <v>1</v>
      </c>
      <c r="G226" s="156"/>
      <c r="H226" s="156" t="s">
        <v>43</v>
      </c>
      <c r="I226" s="156" t="s">
        <v>65</v>
      </c>
      <c r="J226" s="156">
        <v>20</v>
      </c>
      <c r="K226" s="156">
        <v>10</v>
      </c>
      <c r="L226" s="156">
        <v>10</v>
      </c>
      <c r="M226" s="156">
        <v>5</v>
      </c>
      <c r="N226" s="5"/>
    </row>
    <row r="227" spans="1:13" ht="15">
      <c r="A227" s="66">
        <v>11</v>
      </c>
      <c r="B227" s="66" t="s">
        <v>135</v>
      </c>
      <c r="C227" s="156" t="s">
        <v>122</v>
      </c>
      <c r="D227" s="156">
        <v>2</v>
      </c>
      <c r="E227" s="156">
        <v>1</v>
      </c>
      <c r="F227" s="156">
        <v>1</v>
      </c>
      <c r="G227" s="156"/>
      <c r="H227" s="156" t="s">
        <v>43</v>
      </c>
      <c r="I227" s="156" t="s">
        <v>44</v>
      </c>
      <c r="J227" s="156">
        <v>20</v>
      </c>
      <c r="K227" s="156">
        <v>10</v>
      </c>
      <c r="L227" s="156">
        <v>10</v>
      </c>
      <c r="M227" s="156">
        <v>5</v>
      </c>
    </row>
    <row r="228" spans="1:13" ht="15.75" thickBot="1">
      <c r="A228" s="60">
        <v>26</v>
      </c>
      <c r="B228" s="45" t="s">
        <v>47</v>
      </c>
      <c r="C228" s="123" t="s">
        <v>48</v>
      </c>
      <c r="D228" s="69">
        <f>SUM(D215:D227)</f>
        <v>26</v>
      </c>
      <c r="E228" s="194">
        <f>SUM(E215:E227)</f>
        <v>13</v>
      </c>
      <c r="F228" s="71">
        <f>SUM(F215:F227)</f>
        <v>13</v>
      </c>
      <c r="G228" s="71"/>
      <c r="H228" s="71" t="s">
        <v>48</v>
      </c>
      <c r="I228" s="71" t="s">
        <v>48</v>
      </c>
      <c r="J228" s="73">
        <f>SUM(J215:J227)</f>
        <v>260</v>
      </c>
      <c r="K228" s="71">
        <f>SUM(K215:K227)</f>
        <v>130</v>
      </c>
      <c r="L228" s="71">
        <f>SUM(L215:L227)</f>
        <v>130</v>
      </c>
      <c r="M228" s="72">
        <f>SUM(M215:M227)</f>
        <v>65</v>
      </c>
    </row>
    <row r="229" spans="1:13" ht="15.75" thickBot="1">
      <c r="A229" s="60">
        <v>27</v>
      </c>
      <c r="B229" s="138" t="s">
        <v>49</v>
      </c>
      <c r="C229" s="139" t="s">
        <v>48</v>
      </c>
      <c r="D229" s="181"/>
      <c r="E229" s="182"/>
      <c r="F229" s="133"/>
      <c r="G229" s="133"/>
      <c r="H229" s="140" t="s">
        <v>48</v>
      </c>
      <c r="I229" s="140" t="s">
        <v>48</v>
      </c>
      <c r="J229" s="183"/>
      <c r="K229" s="133"/>
      <c r="L229" s="133"/>
      <c r="M229" s="184"/>
    </row>
    <row r="230" spans="1:13" ht="15.75" thickBot="1">
      <c r="A230" s="44"/>
      <c r="B230" s="141" t="s">
        <v>50</v>
      </c>
      <c r="C230" s="127" t="s">
        <v>48</v>
      </c>
      <c r="D230" s="179"/>
      <c r="E230" s="180"/>
      <c r="F230" s="130"/>
      <c r="G230" s="130"/>
      <c r="H230" s="130" t="s">
        <v>48</v>
      </c>
      <c r="I230" s="130" t="s">
        <v>48</v>
      </c>
      <c r="J230" s="178"/>
      <c r="K230" s="130"/>
      <c r="L230" s="130"/>
      <c r="M230" s="74"/>
    </row>
    <row r="231" spans="1:13" ht="15.75" thickBot="1">
      <c r="A231" s="208"/>
      <c r="B231" s="149" t="s">
        <v>136</v>
      </c>
      <c r="C231" s="150" t="s">
        <v>121</v>
      </c>
      <c r="D231" s="150">
        <f>SUM(D182,D189,D191,D197,D199,D200,D201,D215,D216,D217,D218,D219,D220)</f>
        <v>29</v>
      </c>
      <c r="E231" s="150">
        <f>SUM(E182,E189,E191,E197,E199,E200,E201,E215,E216,E217,E218,E219,E220)</f>
        <v>15</v>
      </c>
      <c r="F231" s="150">
        <f>SUM(F182,F189,F191,F197,F199,F200,F201,F215,F216,F217,F218,F219,F220)</f>
        <v>14</v>
      </c>
      <c r="G231" s="150"/>
      <c r="H231" s="150"/>
      <c r="I231" s="150"/>
      <c r="J231" s="150">
        <f>SUM(J182,J189,J191,J197,J199,J200,J201,J215:J216,J217,J218,J220,J219)</f>
        <v>266</v>
      </c>
      <c r="K231" s="150">
        <f>SUM(K182,K189,K191,K197,K199,K200,K201,K215:K216,K217,K218,K220,K219)</f>
        <v>128</v>
      </c>
      <c r="L231" s="150">
        <f>SUM(L182,L189,L191,L197,L199,L200,L201,L215:L216,L217,L218,L220,L219)</f>
        <v>138</v>
      </c>
      <c r="M231" s="150">
        <f>SUM(M182,M189,M191,M197,M199,M200,M201,M215:M216,M217,M218,M220,M219)</f>
        <v>109</v>
      </c>
    </row>
    <row r="232" spans="1:13" ht="15.75" thickBot="1">
      <c r="A232" s="208"/>
      <c r="B232" s="209" t="s">
        <v>137</v>
      </c>
      <c r="C232" s="150" t="s">
        <v>122</v>
      </c>
      <c r="D232" s="150">
        <f>SUM(D183,D190,D202,D203,D204,D205,D221,D222,D223,D224,D225,D226,D227)</f>
        <v>29</v>
      </c>
      <c r="E232" s="150">
        <f>SUM(E183,E190,E202,E203,E204,E205,E221,E222,E223,E224,E225,E226,E227)</f>
        <v>15</v>
      </c>
      <c r="F232" s="150">
        <f>SUM(F183,F190,F202,F203,F204,F205,F221,F222,F223,F224,F225,F226,F227)</f>
        <v>14</v>
      </c>
      <c r="G232" s="150"/>
      <c r="H232" s="150"/>
      <c r="I232" s="150"/>
      <c r="J232" s="150">
        <f>SUM(J183,J190,J202,J203,J204,J205,J221,J222,J223,J224,J225,J226,J227)</f>
        <v>266</v>
      </c>
      <c r="K232" s="150">
        <f>SUM(K183,K190,K202,K203,K204,K205,K221,K222,K223,K224,K225,K226,K227)</f>
        <v>128</v>
      </c>
      <c r="L232" s="150">
        <f>SUM(L183,L190,L202,L203,L204,L205,L221,L222,L223,L224,L225,L226,L227)</f>
        <v>138</v>
      </c>
      <c r="M232" s="150">
        <f>SUM(M183,M190,M202,M203,M204,M205,M221,M222,M223,M224,M225,M226,M227)</f>
        <v>109</v>
      </c>
    </row>
    <row r="233" spans="1:16" ht="27.75" customHeight="1" thickBot="1">
      <c r="A233" s="210"/>
      <c r="B233" s="304" t="s">
        <v>180</v>
      </c>
      <c r="C233" s="305"/>
      <c r="D233" s="211">
        <f>SUM(D231:D232)</f>
        <v>58</v>
      </c>
      <c r="E233" s="212">
        <f>SUM(E231:E232)</f>
        <v>30</v>
      </c>
      <c r="F233" s="213">
        <f>SUM(F231:F232)</f>
        <v>28</v>
      </c>
      <c r="G233" s="213"/>
      <c r="H233" s="213"/>
      <c r="I233" s="214"/>
      <c r="J233" s="215">
        <f>SUM(J231:J232)</f>
        <v>532</v>
      </c>
      <c r="K233" s="216">
        <f>SUM(K231:K232)</f>
        <v>256</v>
      </c>
      <c r="L233" s="214">
        <f>SUM(L231:L232)</f>
        <v>276</v>
      </c>
      <c r="M233" s="214">
        <f>SUM(M231:M232)</f>
        <v>218</v>
      </c>
      <c r="O233" s="5"/>
      <c r="P233" s="5"/>
    </row>
    <row r="234" spans="15:16" ht="15">
      <c r="O234" s="217"/>
      <c r="P234" s="217"/>
    </row>
    <row r="235" spans="2:16" ht="15.75" thickBot="1">
      <c r="B235" s="5" t="s">
        <v>138</v>
      </c>
      <c r="G235" s="6"/>
      <c r="O235" s="5"/>
      <c r="P235" s="5"/>
    </row>
    <row r="236" spans="1:13" ht="15">
      <c r="A236" s="7" t="s">
        <v>7</v>
      </c>
      <c r="B236" s="8"/>
      <c r="C236" s="9"/>
      <c r="D236" s="297" t="s">
        <v>8</v>
      </c>
      <c r="E236" s="298"/>
      <c r="F236" s="298"/>
      <c r="G236" s="10" t="s">
        <v>9</v>
      </c>
      <c r="H236" s="11" t="s">
        <v>10</v>
      </c>
      <c r="I236" s="12" t="s">
        <v>11</v>
      </c>
      <c r="J236" s="299" t="s">
        <v>12</v>
      </c>
      <c r="K236" s="300"/>
      <c r="L236" s="300"/>
      <c r="M236" s="301"/>
    </row>
    <row r="237" spans="1:13" ht="15">
      <c r="A237" s="13"/>
      <c r="B237" s="14" t="s">
        <v>13</v>
      </c>
      <c r="C237" s="15" t="s">
        <v>14</v>
      </c>
      <c r="D237" s="16" t="s">
        <v>15</v>
      </c>
      <c r="E237" s="17" t="s">
        <v>16</v>
      </c>
      <c r="F237" s="18" t="s">
        <v>17</v>
      </c>
      <c r="G237" s="19" t="s">
        <v>18</v>
      </c>
      <c r="H237" s="20" t="s">
        <v>19</v>
      </c>
      <c r="I237" s="21" t="s">
        <v>20</v>
      </c>
      <c r="J237" s="22" t="s">
        <v>15</v>
      </c>
      <c r="K237" s="302" t="s">
        <v>21</v>
      </c>
      <c r="L237" s="302"/>
      <c r="M237" s="23" t="s">
        <v>22</v>
      </c>
    </row>
    <row r="238" spans="1:13" ht="15">
      <c r="A238" s="24"/>
      <c r="B238" s="14" t="s">
        <v>23</v>
      </c>
      <c r="C238" s="25"/>
      <c r="D238" s="26"/>
      <c r="E238" s="17" t="s">
        <v>24</v>
      </c>
      <c r="F238" s="27" t="s">
        <v>25</v>
      </c>
      <c r="G238" s="28" t="s">
        <v>26</v>
      </c>
      <c r="H238" s="20"/>
      <c r="I238" s="29" t="s">
        <v>27</v>
      </c>
      <c r="J238" s="30"/>
      <c r="K238" s="31" t="s">
        <v>28</v>
      </c>
      <c r="L238" s="32" t="s">
        <v>29</v>
      </c>
      <c r="M238" s="33"/>
    </row>
    <row r="239" spans="1:13" ht="15">
      <c r="A239" s="26"/>
      <c r="B239" s="14"/>
      <c r="C239" s="34"/>
      <c r="D239" s="26"/>
      <c r="E239" s="17" t="s">
        <v>30</v>
      </c>
      <c r="F239" s="27" t="s">
        <v>31</v>
      </c>
      <c r="G239" s="28" t="s">
        <v>32</v>
      </c>
      <c r="H239" s="34"/>
      <c r="I239" s="21" t="s">
        <v>33</v>
      </c>
      <c r="J239" s="35"/>
      <c r="K239" s="36"/>
      <c r="L239" s="37"/>
      <c r="M239" s="38"/>
    </row>
    <row r="240" spans="1:13" ht="15">
      <c r="A240" s="26"/>
      <c r="B240" s="39"/>
      <c r="C240" s="40"/>
      <c r="D240" s="26"/>
      <c r="E240" s="17" t="s">
        <v>34</v>
      </c>
      <c r="F240" s="27"/>
      <c r="G240" s="28" t="s">
        <v>35</v>
      </c>
      <c r="H240" s="20"/>
      <c r="I240" s="26" t="s">
        <v>36</v>
      </c>
      <c r="J240" s="41"/>
      <c r="K240" s="36"/>
      <c r="L240" s="42"/>
      <c r="M240" s="43"/>
    </row>
    <row r="241" spans="1:13" ht="15">
      <c r="A241" s="26"/>
      <c r="B241" s="39"/>
      <c r="C241" s="40"/>
      <c r="D241" s="26"/>
      <c r="E241" s="17"/>
      <c r="F241" s="27"/>
      <c r="G241" s="28"/>
      <c r="H241" s="20"/>
      <c r="I241" s="26"/>
      <c r="J241" s="41"/>
      <c r="K241" s="36"/>
      <c r="L241" s="42"/>
      <c r="M241" s="43"/>
    </row>
    <row r="242" spans="1:13" ht="15.75" thickBot="1">
      <c r="A242" s="44"/>
      <c r="B242" s="45"/>
      <c r="C242" s="6"/>
      <c r="D242" s="44"/>
      <c r="E242" s="46"/>
      <c r="F242" s="47"/>
      <c r="G242" s="46"/>
      <c r="H242" s="6"/>
      <c r="I242" s="44"/>
      <c r="J242" s="48"/>
      <c r="K242" s="49"/>
      <c r="L242" s="50"/>
      <c r="M242" s="51"/>
    </row>
    <row r="243" spans="1:13" ht="15.75" customHeight="1" thickBot="1">
      <c r="A243" s="44"/>
      <c r="B243" s="52" t="s">
        <v>37</v>
      </c>
      <c r="C243" s="53"/>
      <c r="D243" s="6"/>
      <c r="E243" s="6"/>
      <c r="F243" s="6"/>
      <c r="G243" s="6"/>
      <c r="H243" s="6"/>
      <c r="I243" s="6"/>
      <c r="J243" s="6"/>
      <c r="K243" s="6"/>
      <c r="L243" s="6"/>
      <c r="M243" s="54"/>
    </row>
    <row r="244" spans="1:13" ht="20.25" customHeight="1">
      <c r="A244" s="60"/>
      <c r="B244" s="59" t="s">
        <v>139</v>
      </c>
      <c r="C244" s="60"/>
      <c r="D244" s="60"/>
      <c r="E244" s="60"/>
      <c r="F244" s="60"/>
      <c r="G244" s="60"/>
      <c r="H244" s="60"/>
      <c r="I244" s="67"/>
      <c r="J244" s="67"/>
      <c r="K244" s="60"/>
      <c r="L244" s="60"/>
      <c r="M244" s="199"/>
    </row>
    <row r="245" spans="1:13" ht="15">
      <c r="A245" s="60">
        <v>1</v>
      </c>
      <c r="B245" s="60" t="s">
        <v>140</v>
      </c>
      <c r="C245" s="156" t="s">
        <v>141</v>
      </c>
      <c r="D245" s="67">
        <v>12</v>
      </c>
      <c r="E245" s="67">
        <v>6</v>
      </c>
      <c r="F245" s="67">
        <v>6</v>
      </c>
      <c r="G245" s="67"/>
      <c r="H245" s="204" t="s">
        <v>43</v>
      </c>
      <c r="I245" s="272" t="s">
        <v>65</v>
      </c>
      <c r="J245" s="67">
        <v>18</v>
      </c>
      <c r="K245" s="67"/>
      <c r="L245" s="67">
        <v>18</v>
      </c>
      <c r="M245" s="187">
        <v>132</v>
      </c>
    </row>
    <row r="246" spans="1:13" ht="15.75" thickBot="1">
      <c r="A246" s="60">
        <v>2</v>
      </c>
      <c r="B246" s="60" t="s">
        <v>140</v>
      </c>
      <c r="C246" s="67" t="s">
        <v>142</v>
      </c>
      <c r="D246" s="67">
        <v>12</v>
      </c>
      <c r="E246" s="67">
        <v>6</v>
      </c>
      <c r="F246" s="67">
        <v>6</v>
      </c>
      <c r="G246" s="67"/>
      <c r="H246" s="204" t="s">
        <v>43</v>
      </c>
      <c r="I246" s="272" t="s">
        <v>65</v>
      </c>
      <c r="J246" s="67">
        <v>18</v>
      </c>
      <c r="K246" s="67"/>
      <c r="L246" s="67">
        <v>18</v>
      </c>
      <c r="M246" s="187">
        <v>132</v>
      </c>
    </row>
    <row r="247" spans="1:13" ht="15.75" thickBot="1">
      <c r="A247" s="60"/>
      <c r="B247" s="45" t="s">
        <v>47</v>
      </c>
      <c r="C247" s="162"/>
      <c r="D247" s="69">
        <f>SUM(D244:D246)</f>
        <v>24</v>
      </c>
      <c r="E247" s="70">
        <f>SUM(E244:E246)</f>
        <v>12</v>
      </c>
      <c r="F247" s="71">
        <f>SUM(F244:F246)</f>
        <v>12</v>
      </c>
      <c r="G247" s="71"/>
      <c r="H247" s="71" t="s">
        <v>48</v>
      </c>
      <c r="I247" s="72" t="s">
        <v>48</v>
      </c>
      <c r="J247" s="73">
        <f>SUM(J244:J246)</f>
        <v>36</v>
      </c>
      <c r="K247" s="71"/>
      <c r="L247" s="71">
        <f>SUM(L244:L246)</f>
        <v>36</v>
      </c>
      <c r="M247" s="74">
        <f>SUM(M244:M246)</f>
        <v>264</v>
      </c>
    </row>
    <row r="248" spans="1:13" ht="15">
      <c r="A248" s="60"/>
      <c r="B248" s="75" t="s">
        <v>49</v>
      </c>
      <c r="C248" s="163"/>
      <c r="D248" s="77"/>
      <c r="E248" s="78"/>
      <c r="F248" s="79"/>
      <c r="G248" s="79"/>
      <c r="H248" s="80" t="s">
        <v>48</v>
      </c>
      <c r="I248" s="81" t="s">
        <v>48</v>
      </c>
      <c r="J248" s="82"/>
      <c r="K248" s="79"/>
      <c r="L248" s="79"/>
      <c r="M248" s="83"/>
    </row>
    <row r="249" spans="1:13" ht="15.75" thickBot="1">
      <c r="A249" s="44"/>
      <c r="B249" s="84" t="s">
        <v>50</v>
      </c>
      <c r="C249" s="164"/>
      <c r="D249" s="86"/>
      <c r="E249" s="87"/>
      <c r="F249" s="88"/>
      <c r="G249" s="88"/>
      <c r="H249" s="71" t="s">
        <v>48</v>
      </c>
      <c r="I249" s="72" t="s">
        <v>48</v>
      </c>
      <c r="J249" s="89"/>
      <c r="K249" s="88"/>
      <c r="L249" s="88"/>
      <c r="M249" s="23"/>
    </row>
    <row r="250" spans="1:13" ht="15.75" thickBot="1">
      <c r="A250" s="76"/>
      <c r="B250" s="90" t="s">
        <v>51</v>
      </c>
      <c r="C250" s="165"/>
      <c r="D250" s="165"/>
      <c r="E250" s="165"/>
      <c r="F250" s="121"/>
      <c r="G250" s="121"/>
      <c r="H250" s="121"/>
      <c r="I250" s="121"/>
      <c r="J250" s="121"/>
      <c r="K250" s="121"/>
      <c r="L250" s="121"/>
      <c r="M250" s="166"/>
    </row>
    <row r="251" spans="1:13" ht="15.75" thickBot="1">
      <c r="A251" s="118"/>
      <c r="B251" s="112" t="s">
        <v>47</v>
      </c>
      <c r="C251" s="163"/>
      <c r="D251" s="77"/>
      <c r="E251" s="78"/>
      <c r="F251" s="79"/>
      <c r="G251" s="79"/>
      <c r="H251" s="67" t="s">
        <v>48</v>
      </c>
      <c r="I251" s="67" t="s">
        <v>48</v>
      </c>
      <c r="J251" s="119"/>
      <c r="K251" s="79"/>
      <c r="L251" s="79"/>
      <c r="M251" s="83"/>
    </row>
    <row r="252" spans="1:13" ht="15">
      <c r="A252" s="118"/>
      <c r="B252" s="75" t="s">
        <v>49</v>
      </c>
      <c r="C252" s="163"/>
      <c r="D252" s="77"/>
      <c r="E252" s="78"/>
      <c r="F252" s="79"/>
      <c r="G252" s="79"/>
      <c r="H252" s="67" t="s">
        <v>48</v>
      </c>
      <c r="I252" s="67" t="s">
        <v>48</v>
      </c>
      <c r="J252" s="119"/>
      <c r="K252" s="79"/>
      <c r="L252" s="79"/>
      <c r="M252" s="83"/>
    </row>
    <row r="253" spans="1:13" ht="15.75" thickBot="1">
      <c r="A253" s="76"/>
      <c r="B253" s="84" t="s">
        <v>50</v>
      </c>
      <c r="C253" s="164"/>
      <c r="D253" s="86"/>
      <c r="E253" s="87"/>
      <c r="F253" s="88"/>
      <c r="G253" s="88"/>
      <c r="H253" s="67" t="s">
        <v>48</v>
      </c>
      <c r="I253" s="67" t="s">
        <v>48</v>
      </c>
      <c r="J253" s="120"/>
      <c r="K253" s="88"/>
      <c r="L253" s="88"/>
      <c r="M253" s="23"/>
    </row>
    <row r="254" spans="1:13" ht="15">
      <c r="A254" s="76"/>
      <c r="B254" s="56" t="s">
        <v>56</v>
      </c>
      <c r="C254" s="176"/>
      <c r="D254" s="135"/>
      <c r="E254" s="135"/>
      <c r="F254" s="135"/>
      <c r="G254" s="135"/>
      <c r="H254" s="144"/>
      <c r="I254" s="144"/>
      <c r="J254" s="135"/>
      <c r="K254" s="135"/>
      <c r="L254" s="135"/>
      <c r="M254" s="177"/>
    </row>
    <row r="255" spans="1:13" ht="15">
      <c r="A255" s="60"/>
      <c r="B255" s="60" t="s">
        <v>47</v>
      </c>
      <c r="C255" s="67"/>
      <c r="D255" s="67"/>
      <c r="E255" s="67"/>
      <c r="F255" s="67"/>
      <c r="G255" s="67"/>
      <c r="H255" s="67" t="s">
        <v>48</v>
      </c>
      <c r="I255" s="67" t="s">
        <v>48</v>
      </c>
      <c r="J255" s="67"/>
      <c r="K255" s="67"/>
      <c r="L255" s="67"/>
      <c r="M255" s="67"/>
    </row>
    <row r="256" spans="1:13" ht="15">
      <c r="A256" s="60"/>
      <c r="B256" s="112" t="s">
        <v>49</v>
      </c>
      <c r="C256" s="163"/>
      <c r="D256" s="77"/>
      <c r="E256" s="78"/>
      <c r="F256" s="79"/>
      <c r="G256" s="79"/>
      <c r="H256" s="79" t="s">
        <v>48</v>
      </c>
      <c r="I256" s="83" t="s">
        <v>48</v>
      </c>
      <c r="J256" s="82"/>
      <c r="K256" s="79"/>
      <c r="L256" s="79"/>
      <c r="M256" s="83"/>
    </row>
    <row r="257" spans="1:13" ht="15.75" thickBot="1">
      <c r="A257" s="60"/>
      <c r="B257" s="84" t="s">
        <v>50</v>
      </c>
      <c r="C257" s="164"/>
      <c r="D257" s="86"/>
      <c r="E257" s="87"/>
      <c r="F257" s="88"/>
      <c r="G257" s="88"/>
      <c r="H257" s="71" t="s">
        <v>48</v>
      </c>
      <c r="I257" s="72" t="s">
        <v>48</v>
      </c>
      <c r="J257" s="89"/>
      <c r="K257" s="88"/>
      <c r="L257" s="88"/>
      <c r="M257" s="23"/>
    </row>
    <row r="258" spans="1:13" ht="15.75" thickBot="1">
      <c r="A258" s="76"/>
      <c r="B258" s="90" t="s">
        <v>66</v>
      </c>
      <c r="C258" s="121"/>
      <c r="D258" s="165"/>
      <c r="E258" s="165"/>
      <c r="F258" s="165"/>
      <c r="G258" s="121"/>
      <c r="H258" s="121"/>
      <c r="I258" s="121"/>
      <c r="J258" s="121"/>
      <c r="K258" s="121"/>
      <c r="L258" s="121"/>
      <c r="M258" s="166"/>
    </row>
    <row r="259" spans="1:13" ht="15.75" thickBot="1">
      <c r="A259" s="85"/>
      <c r="B259" s="122" t="s">
        <v>47</v>
      </c>
      <c r="C259" s="123" t="s">
        <v>48</v>
      </c>
      <c r="D259" s="69"/>
      <c r="E259" s="70"/>
      <c r="F259" s="71"/>
      <c r="G259" s="71"/>
      <c r="H259" s="71" t="s">
        <v>48</v>
      </c>
      <c r="I259" s="71" t="s">
        <v>48</v>
      </c>
      <c r="J259" s="178"/>
      <c r="K259" s="130"/>
      <c r="L259" s="130"/>
      <c r="M259" s="74"/>
    </row>
    <row r="260" spans="1:13" ht="15.75" thickBot="1">
      <c r="A260" s="94"/>
      <c r="B260" s="122" t="s">
        <v>49</v>
      </c>
      <c r="C260" s="127" t="s">
        <v>48</v>
      </c>
      <c r="D260" s="179"/>
      <c r="E260" s="180"/>
      <c r="F260" s="130"/>
      <c r="G260" s="130"/>
      <c r="H260" s="130" t="s">
        <v>48</v>
      </c>
      <c r="I260" s="130" t="s">
        <v>48</v>
      </c>
      <c r="J260" s="178"/>
      <c r="K260" s="130"/>
      <c r="L260" s="130"/>
      <c r="M260" s="74"/>
    </row>
    <row r="261" spans="1:13" ht="15.75" thickBot="1">
      <c r="A261" s="131"/>
      <c r="B261" s="84" t="s">
        <v>50</v>
      </c>
      <c r="C261" s="132" t="s">
        <v>48</v>
      </c>
      <c r="D261" s="181"/>
      <c r="E261" s="182"/>
      <c r="F261" s="133"/>
      <c r="G261" s="133"/>
      <c r="H261" s="133" t="s">
        <v>48</v>
      </c>
      <c r="I261" s="133" t="s">
        <v>48</v>
      </c>
      <c r="J261" s="183"/>
      <c r="K261" s="133"/>
      <c r="L261" s="133"/>
      <c r="M261" s="184"/>
    </row>
    <row r="262" spans="1:13" ht="15.75" thickBot="1">
      <c r="A262" s="131"/>
      <c r="B262" s="56" t="s">
        <v>67</v>
      </c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77"/>
    </row>
    <row r="263" spans="1:13" ht="15">
      <c r="A263" s="66"/>
      <c r="B263" s="59" t="s">
        <v>139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</row>
    <row r="264" spans="1:13" ht="15">
      <c r="A264" s="66">
        <v>1</v>
      </c>
      <c r="B264" s="66" t="s">
        <v>134</v>
      </c>
      <c r="C264" s="156" t="s">
        <v>141</v>
      </c>
      <c r="D264" s="156">
        <v>2</v>
      </c>
      <c r="E264" s="156">
        <v>1</v>
      </c>
      <c r="F264" s="156">
        <v>1</v>
      </c>
      <c r="G264" s="156"/>
      <c r="H264" s="156" t="s">
        <v>43</v>
      </c>
      <c r="I264" s="156" t="s">
        <v>65</v>
      </c>
      <c r="J264" s="156">
        <v>20</v>
      </c>
      <c r="K264" s="156">
        <v>10</v>
      </c>
      <c r="L264" s="156">
        <v>10</v>
      </c>
      <c r="M264" s="156">
        <v>5</v>
      </c>
    </row>
    <row r="265" spans="1:13" ht="15">
      <c r="A265" s="66">
        <v>2</v>
      </c>
      <c r="B265" s="66" t="s">
        <v>134</v>
      </c>
      <c r="C265" s="156" t="s">
        <v>141</v>
      </c>
      <c r="D265" s="156">
        <v>2</v>
      </c>
      <c r="E265" s="156">
        <v>1</v>
      </c>
      <c r="F265" s="156">
        <v>1</v>
      </c>
      <c r="G265" s="156"/>
      <c r="H265" s="156" t="s">
        <v>43</v>
      </c>
      <c r="I265" s="156" t="s">
        <v>65</v>
      </c>
      <c r="J265" s="156">
        <v>20</v>
      </c>
      <c r="K265" s="156">
        <v>10</v>
      </c>
      <c r="L265" s="156">
        <v>10</v>
      </c>
      <c r="M265" s="156">
        <v>5</v>
      </c>
    </row>
    <row r="266" spans="1:13" ht="15">
      <c r="A266" s="66">
        <v>3</v>
      </c>
      <c r="B266" s="66" t="s">
        <v>134</v>
      </c>
      <c r="C266" s="156" t="s">
        <v>141</v>
      </c>
      <c r="D266" s="156">
        <v>2</v>
      </c>
      <c r="E266" s="156">
        <v>1</v>
      </c>
      <c r="F266" s="156">
        <v>1</v>
      </c>
      <c r="G266" s="156"/>
      <c r="H266" s="156" t="s">
        <v>43</v>
      </c>
      <c r="I266" s="156" t="s">
        <v>65</v>
      </c>
      <c r="J266" s="156">
        <v>20</v>
      </c>
      <c r="K266" s="156">
        <v>10</v>
      </c>
      <c r="L266" s="156">
        <v>10</v>
      </c>
      <c r="M266" s="156">
        <v>5</v>
      </c>
    </row>
    <row r="267" spans="1:13" ht="15" customHeight="1" hidden="1">
      <c r="A267" s="66">
        <v>4</v>
      </c>
      <c r="B267" s="66" t="s">
        <v>134</v>
      </c>
      <c r="C267" s="156" t="s">
        <v>141</v>
      </c>
      <c r="D267" s="156">
        <v>2</v>
      </c>
      <c r="E267" s="156">
        <v>1</v>
      </c>
      <c r="F267" s="156">
        <v>1</v>
      </c>
      <c r="G267" s="156"/>
      <c r="H267" s="156" t="s">
        <v>43</v>
      </c>
      <c r="I267" s="156" t="s">
        <v>65</v>
      </c>
      <c r="J267" s="156">
        <v>20</v>
      </c>
      <c r="K267" s="156">
        <v>10</v>
      </c>
      <c r="L267" s="156">
        <v>10</v>
      </c>
      <c r="M267" s="156">
        <v>5</v>
      </c>
    </row>
    <row r="268" spans="1:13" ht="15">
      <c r="A268" s="66">
        <v>5</v>
      </c>
      <c r="B268" s="66" t="s">
        <v>134</v>
      </c>
      <c r="C268" s="156" t="s">
        <v>141</v>
      </c>
      <c r="D268" s="156">
        <v>2</v>
      </c>
      <c r="E268" s="156">
        <v>1</v>
      </c>
      <c r="F268" s="156">
        <v>1</v>
      </c>
      <c r="G268" s="156"/>
      <c r="H268" s="156" t="s">
        <v>43</v>
      </c>
      <c r="I268" s="156" t="s">
        <v>65</v>
      </c>
      <c r="J268" s="156">
        <v>20</v>
      </c>
      <c r="K268" s="156">
        <v>10</v>
      </c>
      <c r="L268" s="156">
        <v>10</v>
      </c>
      <c r="M268" s="156">
        <v>5</v>
      </c>
    </row>
    <row r="269" spans="1:13" ht="15">
      <c r="A269" s="66">
        <v>6</v>
      </c>
      <c r="B269" s="66" t="s">
        <v>134</v>
      </c>
      <c r="C269" s="156" t="s">
        <v>141</v>
      </c>
      <c r="D269" s="156">
        <v>2</v>
      </c>
      <c r="E269" s="156">
        <v>1</v>
      </c>
      <c r="F269" s="156">
        <v>1</v>
      </c>
      <c r="G269" s="156"/>
      <c r="H269" s="156" t="s">
        <v>43</v>
      </c>
      <c r="I269" s="156" t="s">
        <v>65</v>
      </c>
      <c r="J269" s="156">
        <v>20</v>
      </c>
      <c r="K269" s="156">
        <v>10</v>
      </c>
      <c r="L269" s="156">
        <v>10</v>
      </c>
      <c r="M269" s="156">
        <v>5</v>
      </c>
    </row>
    <row r="270" spans="1:13" ht="15">
      <c r="A270" s="66">
        <v>7</v>
      </c>
      <c r="B270" s="66" t="s">
        <v>134</v>
      </c>
      <c r="C270" s="156" t="s">
        <v>142</v>
      </c>
      <c r="D270" s="156">
        <v>2</v>
      </c>
      <c r="E270" s="156">
        <v>1</v>
      </c>
      <c r="F270" s="156">
        <v>1</v>
      </c>
      <c r="G270" s="156"/>
      <c r="H270" s="156" t="s">
        <v>43</v>
      </c>
      <c r="I270" s="156" t="s">
        <v>65</v>
      </c>
      <c r="J270" s="156">
        <v>20</v>
      </c>
      <c r="K270" s="156">
        <v>10</v>
      </c>
      <c r="L270" s="156">
        <v>10</v>
      </c>
      <c r="M270" s="156">
        <v>5</v>
      </c>
    </row>
    <row r="271" spans="1:13" ht="15">
      <c r="A271" s="66">
        <v>8</v>
      </c>
      <c r="B271" s="66" t="s">
        <v>134</v>
      </c>
      <c r="C271" s="156" t="s">
        <v>142</v>
      </c>
      <c r="D271" s="156">
        <v>2</v>
      </c>
      <c r="E271" s="156">
        <v>1</v>
      </c>
      <c r="F271" s="156">
        <v>1</v>
      </c>
      <c r="G271" s="156"/>
      <c r="H271" s="156" t="s">
        <v>43</v>
      </c>
      <c r="I271" s="156" t="s">
        <v>65</v>
      </c>
      <c r="J271" s="156">
        <v>20</v>
      </c>
      <c r="K271" s="156">
        <v>10</v>
      </c>
      <c r="L271" s="156">
        <v>10</v>
      </c>
      <c r="M271" s="156">
        <v>5</v>
      </c>
    </row>
    <row r="272" spans="1:13" ht="15">
      <c r="A272" s="66">
        <v>9</v>
      </c>
      <c r="B272" s="66" t="s">
        <v>134</v>
      </c>
      <c r="C272" s="156" t="s">
        <v>142</v>
      </c>
      <c r="D272" s="156">
        <v>2</v>
      </c>
      <c r="E272" s="156">
        <v>1</v>
      </c>
      <c r="F272" s="156">
        <v>1</v>
      </c>
      <c r="G272" s="156"/>
      <c r="H272" s="156" t="s">
        <v>43</v>
      </c>
      <c r="I272" s="156" t="s">
        <v>65</v>
      </c>
      <c r="J272" s="156">
        <v>20</v>
      </c>
      <c r="K272" s="156">
        <v>10</v>
      </c>
      <c r="L272" s="156">
        <v>10</v>
      </c>
      <c r="M272" s="156">
        <v>5</v>
      </c>
    </row>
    <row r="273" spans="1:13" ht="15">
      <c r="A273" s="66">
        <v>10</v>
      </c>
      <c r="B273" s="66" t="s">
        <v>134</v>
      </c>
      <c r="C273" s="156" t="s">
        <v>142</v>
      </c>
      <c r="D273" s="156">
        <v>2</v>
      </c>
      <c r="E273" s="156">
        <v>1</v>
      </c>
      <c r="F273" s="156">
        <v>1</v>
      </c>
      <c r="G273" s="156"/>
      <c r="H273" s="156" t="s">
        <v>43</v>
      </c>
      <c r="I273" s="156" t="s">
        <v>65</v>
      </c>
      <c r="J273" s="156">
        <v>20</v>
      </c>
      <c r="K273" s="156">
        <v>10</v>
      </c>
      <c r="L273" s="156">
        <v>10</v>
      </c>
      <c r="M273" s="156">
        <v>5</v>
      </c>
    </row>
    <row r="274" spans="1:13" ht="15">
      <c r="A274" s="66">
        <v>11</v>
      </c>
      <c r="B274" s="66" t="s">
        <v>134</v>
      </c>
      <c r="C274" s="156" t="s">
        <v>142</v>
      </c>
      <c r="D274" s="156">
        <v>2</v>
      </c>
      <c r="E274" s="156">
        <v>1</v>
      </c>
      <c r="F274" s="156">
        <v>1</v>
      </c>
      <c r="G274" s="156"/>
      <c r="H274" s="156" t="s">
        <v>43</v>
      </c>
      <c r="I274" s="156" t="s">
        <v>65</v>
      </c>
      <c r="J274" s="156">
        <v>20</v>
      </c>
      <c r="K274" s="156">
        <v>10</v>
      </c>
      <c r="L274" s="156">
        <v>10</v>
      </c>
      <c r="M274" s="156">
        <v>5</v>
      </c>
    </row>
    <row r="275" spans="1:13" ht="15">
      <c r="A275" s="66">
        <v>12</v>
      </c>
      <c r="B275" s="66" t="s">
        <v>134</v>
      </c>
      <c r="C275" s="156" t="s">
        <v>142</v>
      </c>
      <c r="D275" s="156">
        <v>2</v>
      </c>
      <c r="E275" s="156">
        <v>1</v>
      </c>
      <c r="F275" s="156">
        <v>1</v>
      </c>
      <c r="G275" s="156"/>
      <c r="H275" s="156" t="s">
        <v>43</v>
      </c>
      <c r="I275" s="156" t="s">
        <v>65</v>
      </c>
      <c r="J275" s="156">
        <v>20</v>
      </c>
      <c r="K275" s="156">
        <v>10</v>
      </c>
      <c r="L275" s="156">
        <v>10</v>
      </c>
      <c r="M275" s="156">
        <v>5</v>
      </c>
    </row>
    <row r="276" spans="1:13" ht="15">
      <c r="A276" s="66">
        <v>13</v>
      </c>
      <c r="B276" s="66" t="s">
        <v>143</v>
      </c>
      <c r="C276" s="156" t="s">
        <v>141</v>
      </c>
      <c r="D276" s="67">
        <v>6</v>
      </c>
      <c r="E276" s="67">
        <v>3</v>
      </c>
      <c r="F276" s="67">
        <v>3</v>
      </c>
      <c r="G276" s="67"/>
      <c r="H276" s="156" t="s">
        <v>43</v>
      </c>
      <c r="I276" s="156" t="s">
        <v>44</v>
      </c>
      <c r="J276" s="156">
        <v>10</v>
      </c>
      <c r="K276" s="156"/>
      <c r="L276" s="156">
        <v>10</v>
      </c>
      <c r="M276" s="67">
        <v>65</v>
      </c>
    </row>
    <row r="277" spans="1:13" ht="15">
      <c r="A277" s="66">
        <v>14</v>
      </c>
      <c r="B277" s="66" t="s">
        <v>143</v>
      </c>
      <c r="C277" s="156" t="s">
        <v>142</v>
      </c>
      <c r="D277" s="67">
        <v>6</v>
      </c>
      <c r="E277" s="67">
        <v>3</v>
      </c>
      <c r="F277" s="67">
        <v>3</v>
      </c>
      <c r="G277" s="67"/>
      <c r="H277" s="156" t="s">
        <v>43</v>
      </c>
      <c r="I277" s="156" t="s">
        <v>44</v>
      </c>
      <c r="J277" s="156">
        <v>10</v>
      </c>
      <c r="K277" s="156"/>
      <c r="L277" s="156">
        <v>10</v>
      </c>
      <c r="M277" s="67">
        <v>65</v>
      </c>
    </row>
    <row r="278" spans="1:13" ht="15.75" thickBot="1">
      <c r="A278" s="60"/>
      <c r="B278" s="45" t="s">
        <v>47</v>
      </c>
      <c r="C278" s="123" t="s">
        <v>48</v>
      </c>
      <c r="D278" s="69">
        <f>SUM(D263:D277)</f>
        <v>36</v>
      </c>
      <c r="E278" s="194">
        <f>SUM(E263:E277)</f>
        <v>18</v>
      </c>
      <c r="F278" s="71">
        <f>SUM(F263:F277)</f>
        <v>18</v>
      </c>
      <c r="G278" s="71"/>
      <c r="H278" s="71" t="s">
        <v>48</v>
      </c>
      <c r="I278" s="71" t="s">
        <v>48</v>
      </c>
      <c r="J278" s="73">
        <f>SUM(J263:J277)</f>
        <v>260</v>
      </c>
      <c r="K278" s="71">
        <f>SUM(K263:K277)</f>
        <v>120</v>
      </c>
      <c r="L278" s="71">
        <f>SUM(L263:L277)</f>
        <v>140</v>
      </c>
      <c r="M278" s="72">
        <f>SUM(M263:M277)</f>
        <v>190</v>
      </c>
    </row>
    <row r="279" spans="1:13" ht="15.75" thickBot="1">
      <c r="A279" s="60"/>
      <c r="B279" s="138" t="s">
        <v>49</v>
      </c>
      <c r="C279" s="139" t="s">
        <v>48</v>
      </c>
      <c r="D279" s="181"/>
      <c r="E279" s="182"/>
      <c r="F279" s="133"/>
      <c r="G279" s="133"/>
      <c r="H279" s="140" t="s">
        <v>48</v>
      </c>
      <c r="I279" s="140" t="s">
        <v>48</v>
      </c>
      <c r="J279" s="183"/>
      <c r="K279" s="133"/>
      <c r="L279" s="133"/>
      <c r="M279" s="184"/>
    </row>
    <row r="280" spans="1:13" ht="15.75" thickBot="1">
      <c r="A280" s="44"/>
      <c r="B280" s="141" t="s">
        <v>50</v>
      </c>
      <c r="C280" s="127" t="s">
        <v>48</v>
      </c>
      <c r="D280" s="179"/>
      <c r="E280" s="180"/>
      <c r="F280" s="130"/>
      <c r="G280" s="130"/>
      <c r="H280" s="130" t="s">
        <v>48</v>
      </c>
      <c r="I280" s="130" t="s">
        <v>48</v>
      </c>
      <c r="J280" s="178"/>
      <c r="K280" s="130"/>
      <c r="L280" s="130"/>
      <c r="M280" s="74"/>
    </row>
    <row r="281" spans="1:13" ht="15.75" thickBot="1">
      <c r="A281" s="26"/>
      <c r="B281" s="52" t="s">
        <v>68</v>
      </c>
      <c r="C281" s="142"/>
      <c r="D281" s="142"/>
      <c r="E281" s="142"/>
      <c r="F281" s="142"/>
      <c r="G281" s="142"/>
      <c r="H281" s="142"/>
      <c r="I281" s="142"/>
      <c r="J281" s="142"/>
      <c r="K281" s="144"/>
      <c r="L281" s="144"/>
      <c r="M281" s="160"/>
    </row>
    <row r="282" spans="1:13" ht="15.75" thickBot="1">
      <c r="A282" s="208"/>
      <c r="B282" s="218" t="s">
        <v>144</v>
      </c>
      <c r="C282" s="150" t="s">
        <v>141</v>
      </c>
      <c r="D282" s="150">
        <f>SUM(D245,D264,D265,D266,D267,D268,D269,D276)</f>
        <v>30</v>
      </c>
      <c r="E282" s="150">
        <f>SUM(E245,E264,E265,E266,E267,E268,E269,E276)</f>
        <v>15</v>
      </c>
      <c r="F282" s="150">
        <f>SUM(F245,F264,F265,F266,F267,F268,F269,F276)</f>
        <v>15</v>
      </c>
      <c r="G282" s="150"/>
      <c r="H282" s="150"/>
      <c r="I282" s="150"/>
      <c r="J282" s="150">
        <f>SUM(J245,J264,J265,J266,J267,J268,J269,J276)</f>
        <v>148</v>
      </c>
      <c r="K282" s="150">
        <f>SUM(K245,K264,K265,K266,K267,K268,K269,K276)</f>
        <v>60</v>
      </c>
      <c r="L282" s="150">
        <f>SUM(L245,L264,L265,L266,L267,L268,L269,L276)</f>
        <v>88</v>
      </c>
      <c r="M282" s="150">
        <f>SUM(M245,M264,M265,M266,M267,M268,M269,M276)</f>
        <v>227</v>
      </c>
    </row>
    <row r="283" spans="1:13" ht="15.75" thickBot="1">
      <c r="A283" s="208"/>
      <c r="B283" s="219" t="s">
        <v>145</v>
      </c>
      <c r="C283" s="220" t="s">
        <v>142</v>
      </c>
      <c r="D283" s="220">
        <f>SUM(D246,D270,D271,D272,D273,D274,D275,D277)</f>
        <v>30</v>
      </c>
      <c r="E283" s="220">
        <f>SUM(E246,E270,E271,E272,E273,E274,E275,E277)</f>
        <v>15</v>
      </c>
      <c r="F283" s="220">
        <f>SUM(F246,F270,F271,F272,F273,F274,F275,F277)</f>
        <v>15</v>
      </c>
      <c r="G283" s="220"/>
      <c r="H283" s="220"/>
      <c r="I283" s="220"/>
      <c r="J283" s="220">
        <f>SUM(J246,J270,J271,J272,J273,J274,J275,J277)</f>
        <v>148</v>
      </c>
      <c r="K283" s="220">
        <f>SUM(K246,K270,K271,K272,K273,K274,K275,K277)</f>
        <v>60</v>
      </c>
      <c r="L283" s="220">
        <f>SUM(L246,L270,L271,L272,L273,L274,L275,L277)</f>
        <v>88</v>
      </c>
      <c r="M283" s="221">
        <f>SUM(M246,M270,M271,M272,M273,M274,M275,M277)</f>
        <v>227</v>
      </c>
    </row>
    <row r="284" spans="1:13" ht="27" thickBot="1">
      <c r="A284" s="210"/>
      <c r="B284" s="222" t="s">
        <v>146</v>
      </c>
      <c r="C284" s="123" t="s">
        <v>48</v>
      </c>
      <c r="D284" s="212">
        <f>SUM(D282:D283)</f>
        <v>60</v>
      </c>
      <c r="E284" s="213">
        <f>SUM(E282:E283)</f>
        <v>30</v>
      </c>
      <c r="F284" s="213">
        <f>SUM(F282:F283)</f>
        <v>30</v>
      </c>
      <c r="G284" s="213"/>
      <c r="H284" s="214"/>
      <c r="I284" s="215"/>
      <c r="J284" s="216">
        <f>SUM(J282:J283)</f>
        <v>296</v>
      </c>
      <c r="K284" s="214">
        <f>SUM(K282:K283)</f>
        <v>120</v>
      </c>
      <c r="L284" s="214">
        <f>SUM(L282:L283)</f>
        <v>176</v>
      </c>
      <c r="M284" s="223">
        <f>SUM(M282:M283)</f>
        <v>454</v>
      </c>
    </row>
    <row r="285" spans="1:13" ht="15">
      <c r="A285" s="93"/>
      <c r="B285" s="22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ht="15">
      <c r="A286" s="93"/>
      <c r="B286" s="155" t="s">
        <v>147</v>
      </c>
      <c r="C286" s="93"/>
      <c r="D286" s="93"/>
      <c r="E286" s="93"/>
      <c r="F286" s="93"/>
      <c r="G286" s="34"/>
      <c r="H286" s="34"/>
      <c r="I286" s="34"/>
      <c r="J286" s="34"/>
      <c r="K286" s="34"/>
      <c r="L286" s="34"/>
      <c r="M286" s="34"/>
    </row>
    <row r="287" spans="1:13" ht="15">
      <c r="A287" s="224"/>
      <c r="B287" s="155" t="s">
        <v>148</v>
      </c>
      <c r="C287" s="93"/>
      <c r="D287" s="93"/>
      <c r="E287" s="93"/>
      <c r="F287" s="93"/>
      <c r="G287" s="34"/>
      <c r="H287" s="34"/>
      <c r="I287" s="34"/>
      <c r="J287" s="34"/>
      <c r="K287" s="34"/>
      <c r="L287" s="34"/>
      <c r="M287" s="34"/>
    </row>
    <row r="288" spans="1:13" ht="15">
      <c r="A288" s="224"/>
      <c r="B288" s="155" t="s">
        <v>179</v>
      </c>
      <c r="C288" s="93"/>
      <c r="D288" s="93"/>
      <c r="E288" s="93"/>
      <c r="F288" s="93"/>
      <c r="G288" s="34"/>
      <c r="H288" s="34"/>
      <c r="I288" s="34"/>
      <c r="J288" s="34"/>
      <c r="K288" s="34"/>
      <c r="L288" s="34"/>
      <c r="M288" s="34"/>
    </row>
    <row r="289" spans="1:13" ht="16.5" thickBot="1">
      <c r="A289" s="93"/>
      <c r="B289" s="306" t="s">
        <v>149</v>
      </c>
      <c r="C289" s="306"/>
      <c r="D289" s="306"/>
      <c r="E289" s="306"/>
      <c r="F289" s="93"/>
      <c r="G289" s="34"/>
      <c r="H289" s="34"/>
      <c r="I289" s="34"/>
      <c r="J289" s="34"/>
      <c r="K289" s="34"/>
      <c r="L289" s="34"/>
      <c r="M289" s="34"/>
    </row>
    <row r="290" spans="1:13" ht="15">
      <c r="A290" s="93"/>
      <c r="B290" s="8"/>
      <c r="C290" s="9"/>
      <c r="D290" s="297" t="s">
        <v>8</v>
      </c>
      <c r="E290" s="298"/>
      <c r="F290" s="298"/>
      <c r="G290" s="10" t="s">
        <v>9</v>
      </c>
      <c r="H290" s="11"/>
      <c r="I290" s="12"/>
      <c r="J290" s="299" t="s">
        <v>12</v>
      </c>
      <c r="K290" s="300"/>
      <c r="L290" s="300"/>
      <c r="M290" s="301"/>
    </row>
    <row r="291" spans="1:13" ht="15">
      <c r="A291" s="93"/>
      <c r="B291" s="14" t="s">
        <v>13</v>
      </c>
      <c r="C291" s="25" t="s">
        <v>142</v>
      </c>
      <c r="D291" s="16" t="s">
        <v>15</v>
      </c>
      <c r="E291" s="17" t="s">
        <v>16</v>
      </c>
      <c r="F291" s="18" t="s">
        <v>17</v>
      </c>
      <c r="G291" s="19" t="s">
        <v>18</v>
      </c>
      <c r="H291" s="20" t="s">
        <v>150</v>
      </c>
      <c r="I291" s="225" t="s">
        <v>142</v>
      </c>
      <c r="J291" s="22" t="s">
        <v>15</v>
      </c>
      <c r="K291" s="302" t="s">
        <v>21</v>
      </c>
      <c r="L291" s="302"/>
      <c r="M291" s="23" t="s">
        <v>22</v>
      </c>
    </row>
    <row r="292" spans="1:13" ht="15.75" thickBot="1">
      <c r="A292" s="93"/>
      <c r="B292" s="14" t="s">
        <v>23</v>
      </c>
      <c r="C292" s="25"/>
      <c r="D292" s="26"/>
      <c r="E292" s="17" t="s">
        <v>24</v>
      </c>
      <c r="F292" s="27" t="s">
        <v>25</v>
      </c>
      <c r="G292" s="28" t="s">
        <v>151</v>
      </c>
      <c r="H292" s="20"/>
      <c r="I292" s="29"/>
      <c r="J292" s="30"/>
      <c r="K292" s="226" t="s">
        <v>28</v>
      </c>
      <c r="L292" s="227" t="s">
        <v>152</v>
      </c>
      <c r="M292" s="33"/>
    </row>
    <row r="293" spans="1:13" ht="15">
      <c r="A293" s="7"/>
      <c r="B293" s="14"/>
      <c r="C293" s="34"/>
      <c r="D293" s="26"/>
      <c r="E293" s="17" t="s">
        <v>30</v>
      </c>
      <c r="F293" s="27" t="s">
        <v>31</v>
      </c>
      <c r="G293" s="28" t="s">
        <v>153</v>
      </c>
      <c r="H293" s="34"/>
      <c r="I293" s="21"/>
      <c r="J293" s="35"/>
      <c r="K293" s="36"/>
      <c r="L293" s="37"/>
      <c r="M293" s="38"/>
    </row>
    <row r="294" spans="1:13" ht="15">
      <c r="A294" s="13"/>
      <c r="B294" s="39"/>
      <c r="C294" s="40"/>
      <c r="D294" s="26"/>
      <c r="E294" s="17" t="s">
        <v>34</v>
      </c>
      <c r="F294" s="27"/>
      <c r="G294" s="28" t="s">
        <v>35</v>
      </c>
      <c r="H294" s="20"/>
      <c r="I294" s="26"/>
      <c r="J294" s="41"/>
      <c r="K294" s="36"/>
      <c r="L294" s="42"/>
      <c r="M294" s="43"/>
    </row>
    <row r="295" spans="1:13" ht="15">
      <c r="A295" s="24"/>
      <c r="B295" s="39"/>
      <c r="C295" s="40"/>
      <c r="D295" s="26"/>
      <c r="E295" s="17"/>
      <c r="F295" s="27"/>
      <c r="G295" s="28"/>
      <c r="H295" s="20"/>
      <c r="I295" s="26"/>
      <c r="J295" s="41"/>
      <c r="K295" s="36"/>
      <c r="L295" s="42"/>
      <c r="M295" s="43"/>
    </row>
    <row r="296" spans="1:13" ht="15.75" thickBot="1">
      <c r="A296" s="26"/>
      <c r="B296" s="45"/>
      <c r="C296" s="6"/>
      <c r="D296" s="44"/>
      <c r="E296" s="46"/>
      <c r="F296" s="47"/>
      <c r="G296" s="46"/>
      <c r="H296" s="6"/>
      <c r="I296" s="44"/>
      <c r="J296" s="48"/>
      <c r="K296" s="49"/>
      <c r="L296" s="50"/>
      <c r="M296" s="51"/>
    </row>
    <row r="297" spans="1:13" ht="16.5" thickBot="1">
      <c r="A297" s="26"/>
      <c r="B297" s="228"/>
      <c r="C297" s="229" t="s">
        <v>48</v>
      </c>
      <c r="D297" s="131"/>
      <c r="E297" s="124"/>
      <c r="F297" s="124"/>
      <c r="G297" s="124"/>
      <c r="H297" s="130" t="s">
        <v>48</v>
      </c>
      <c r="I297" s="74" t="s">
        <v>48</v>
      </c>
      <c r="J297" s="91"/>
      <c r="K297" s="91"/>
      <c r="L297" s="91"/>
      <c r="M297" s="92"/>
    </row>
    <row r="298" spans="1:13" ht="15.75" thickBot="1">
      <c r="A298" s="44"/>
      <c r="B298" s="93" t="s">
        <v>39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143"/>
    </row>
    <row r="299" spans="1:13" ht="15.75" thickBot="1">
      <c r="A299" s="230"/>
      <c r="B299" s="122" t="s">
        <v>47</v>
      </c>
      <c r="C299" s="127" t="s">
        <v>48</v>
      </c>
      <c r="D299" s="128">
        <f>SUM(D25,D78,D129,D184,D247)</f>
        <v>52</v>
      </c>
      <c r="E299" s="129">
        <f>SUM(E25,E78,E129,E184,E247)</f>
        <v>29</v>
      </c>
      <c r="F299" s="125">
        <f>SUM(F25,F78,F129,F184,F247)</f>
        <v>25</v>
      </c>
      <c r="G299" s="125"/>
      <c r="H299" s="130" t="s">
        <v>48</v>
      </c>
      <c r="I299" s="130" t="s">
        <v>48</v>
      </c>
      <c r="J299" s="124">
        <f>SUM(J25,J78,J129,J184,J247)</f>
        <v>286</v>
      </c>
      <c r="K299" s="125">
        <f>SUM(K25,K78,K129,K184,K247)</f>
        <v>0</v>
      </c>
      <c r="L299" s="125">
        <f>SUM(L25,L78,L129,L184,L247)</f>
        <v>286</v>
      </c>
      <c r="M299" s="126">
        <f>SUM(M25,M78,M129,M184,M247)</f>
        <v>424</v>
      </c>
    </row>
    <row r="300" spans="1:13" ht="15.75" thickBot="1">
      <c r="A300" s="230"/>
      <c r="B300" s="138" t="s">
        <v>49</v>
      </c>
      <c r="C300" s="139" t="s">
        <v>48</v>
      </c>
      <c r="D300" s="41"/>
      <c r="E300" s="36"/>
      <c r="F300" s="42"/>
      <c r="G300" s="42"/>
      <c r="H300" s="140" t="s">
        <v>48</v>
      </c>
      <c r="I300" s="140" t="s">
        <v>48</v>
      </c>
      <c r="J300" s="134"/>
      <c r="K300" s="42"/>
      <c r="L300" s="42"/>
      <c r="M300" s="43"/>
    </row>
    <row r="301" spans="1:13" ht="15.75" thickBot="1">
      <c r="A301" s="24"/>
      <c r="B301" s="141" t="s">
        <v>50</v>
      </c>
      <c r="C301" s="127" t="s">
        <v>48</v>
      </c>
      <c r="D301" s="128"/>
      <c r="E301" s="129"/>
      <c r="F301" s="125"/>
      <c r="G301" s="125"/>
      <c r="H301" s="130" t="s">
        <v>48</v>
      </c>
      <c r="I301" s="130" t="s">
        <v>48</v>
      </c>
      <c r="J301" s="124"/>
      <c r="K301" s="125"/>
      <c r="L301" s="125"/>
      <c r="M301" s="126"/>
    </row>
    <row r="302" spans="1:13" ht="15.75" thickBot="1">
      <c r="A302" s="131"/>
      <c r="B302" s="90" t="s">
        <v>51</v>
      </c>
      <c r="C302" s="121"/>
      <c r="D302" s="90"/>
      <c r="E302" s="90"/>
      <c r="F302" s="90"/>
      <c r="G302" s="91"/>
      <c r="H302" s="130"/>
      <c r="I302" s="130"/>
      <c r="J302" s="91"/>
      <c r="K302" s="91"/>
      <c r="L302" s="91"/>
      <c r="M302" s="92"/>
    </row>
    <row r="303" spans="1:13" ht="15.75" thickBot="1">
      <c r="A303" s="76"/>
      <c r="B303" s="122" t="s">
        <v>47</v>
      </c>
      <c r="C303" s="123" t="s">
        <v>48</v>
      </c>
      <c r="D303" s="128">
        <f>SUM(D33,D91,D140,D192)</f>
        <v>93</v>
      </c>
      <c r="E303" s="129">
        <f>SUM(E33,E91,E140,E192)</f>
        <v>50</v>
      </c>
      <c r="F303" s="125">
        <f>SUM(F33,F91,F140,F192)</f>
        <v>43</v>
      </c>
      <c r="G303" s="125"/>
      <c r="H303" s="130" t="s">
        <v>48</v>
      </c>
      <c r="I303" s="130" t="s">
        <v>48</v>
      </c>
      <c r="J303" s="124">
        <f>SUM(J33,J91,J140,J192)</f>
        <v>620</v>
      </c>
      <c r="K303" s="125">
        <f>SUM(K33,K91,K140,K192)</f>
        <v>348</v>
      </c>
      <c r="L303" s="125">
        <f>SUM(L33,L91,L140,L192)</f>
        <v>272</v>
      </c>
      <c r="M303" s="126">
        <f>SUM(M33,M91,M140,M192)</f>
        <v>605</v>
      </c>
    </row>
    <row r="304" spans="1:13" ht="15.75" thickBot="1">
      <c r="A304" s="85"/>
      <c r="B304" s="122" t="s">
        <v>49</v>
      </c>
      <c r="C304" s="127" t="s">
        <v>48</v>
      </c>
      <c r="D304" s="128"/>
      <c r="E304" s="129"/>
      <c r="F304" s="125"/>
      <c r="G304" s="125"/>
      <c r="H304" s="130" t="s">
        <v>48</v>
      </c>
      <c r="I304" s="130" t="s">
        <v>48</v>
      </c>
      <c r="J304" s="124"/>
      <c r="K304" s="125"/>
      <c r="L304" s="125"/>
      <c r="M304" s="126"/>
    </row>
    <row r="305" spans="1:13" ht="15.75" thickBot="1">
      <c r="A305" s="94"/>
      <c r="B305" s="84" t="s">
        <v>50</v>
      </c>
      <c r="C305" s="132" t="s">
        <v>48</v>
      </c>
      <c r="D305" s="41"/>
      <c r="E305" s="36"/>
      <c r="F305" s="42"/>
      <c r="G305" s="42"/>
      <c r="H305" s="133" t="s">
        <v>48</v>
      </c>
      <c r="I305" s="133" t="s">
        <v>48</v>
      </c>
      <c r="J305" s="134"/>
      <c r="K305" s="42"/>
      <c r="L305" s="42"/>
      <c r="M305" s="43"/>
    </row>
    <row r="306" spans="1:13" ht="15.75" thickBot="1">
      <c r="A306" s="131"/>
      <c r="B306" s="90" t="s">
        <v>56</v>
      </c>
      <c r="C306" s="121"/>
      <c r="D306" s="90"/>
      <c r="E306" s="90"/>
      <c r="F306" s="90"/>
      <c r="G306" s="91"/>
      <c r="H306" s="121"/>
      <c r="I306" s="121"/>
      <c r="J306" s="91"/>
      <c r="K306" s="91"/>
      <c r="L306" s="91"/>
      <c r="M306" s="92"/>
    </row>
    <row r="307" spans="1:13" ht="15.75" thickBot="1">
      <c r="A307" s="131"/>
      <c r="B307" s="122" t="s">
        <v>47</v>
      </c>
      <c r="C307" s="123" t="s">
        <v>48</v>
      </c>
      <c r="D307" s="48">
        <f>SUM(D46,D101,D154,D206)</f>
        <v>92</v>
      </c>
      <c r="E307" s="129">
        <f>SUM(E46,E101,E154,E206)</f>
        <v>50</v>
      </c>
      <c r="F307" s="125">
        <f>SUM(F46,F101,F154,F206)</f>
        <v>42</v>
      </c>
      <c r="G307" s="125"/>
      <c r="H307" s="71" t="s">
        <v>48</v>
      </c>
      <c r="I307" s="71" t="s">
        <v>48</v>
      </c>
      <c r="J307" s="137">
        <f>SUM(J46,J101,J154,J206)</f>
        <v>534</v>
      </c>
      <c r="K307" s="125">
        <f>SUM(K46,K101,K154,K206)</f>
        <v>382</v>
      </c>
      <c r="L307" s="125">
        <f>SUM(L46,L101,L154,L206)</f>
        <v>320</v>
      </c>
      <c r="M307" s="126">
        <f>SUM(M46,M101,M154,M206)</f>
        <v>586</v>
      </c>
    </row>
    <row r="308" spans="1:13" ht="15.75" thickBot="1">
      <c r="A308" s="26"/>
      <c r="B308" s="122" t="s">
        <v>49</v>
      </c>
      <c r="C308" s="127" t="s">
        <v>48</v>
      </c>
      <c r="D308" s="128"/>
      <c r="E308" s="129"/>
      <c r="F308" s="125"/>
      <c r="G308" s="125"/>
      <c r="H308" s="130" t="s">
        <v>48</v>
      </c>
      <c r="I308" s="130" t="s">
        <v>48</v>
      </c>
      <c r="J308" s="124"/>
      <c r="K308" s="125"/>
      <c r="L308" s="125"/>
      <c r="M308" s="126"/>
    </row>
    <row r="309" spans="1:13" ht="15.75" thickBot="1">
      <c r="A309" s="94"/>
      <c r="B309" s="84" t="s">
        <v>50</v>
      </c>
      <c r="C309" s="132" t="s">
        <v>48</v>
      </c>
      <c r="D309" s="41"/>
      <c r="E309" s="36"/>
      <c r="F309" s="42"/>
      <c r="G309" s="42"/>
      <c r="H309" s="133" t="s">
        <v>48</v>
      </c>
      <c r="I309" s="133" t="s">
        <v>48</v>
      </c>
      <c r="J309" s="134"/>
      <c r="K309" s="42"/>
      <c r="L309" s="42"/>
      <c r="M309" s="43"/>
    </row>
    <row r="310" spans="1:13" ht="15.75" thickBot="1">
      <c r="A310" s="131"/>
      <c r="B310" s="90" t="s">
        <v>66</v>
      </c>
      <c r="C310" s="121"/>
      <c r="D310" s="90"/>
      <c r="E310" s="90"/>
      <c r="F310" s="90"/>
      <c r="G310" s="91"/>
      <c r="H310" s="121"/>
      <c r="I310" s="121"/>
      <c r="J310" s="91"/>
      <c r="K310" s="91"/>
      <c r="L310" s="91"/>
      <c r="M310" s="92"/>
    </row>
    <row r="311" spans="1:13" ht="15.75" thickBot="1">
      <c r="A311" s="131"/>
      <c r="B311" s="122" t="s">
        <v>47</v>
      </c>
      <c r="C311" s="123" t="s">
        <v>48</v>
      </c>
      <c r="D311" s="48"/>
      <c r="E311" s="49"/>
      <c r="F311" s="50"/>
      <c r="G311" s="50"/>
      <c r="H311" s="71" t="s">
        <v>48</v>
      </c>
      <c r="I311" s="71" t="s">
        <v>48</v>
      </c>
      <c r="J311" s="124"/>
      <c r="K311" s="125"/>
      <c r="L311" s="125"/>
      <c r="M311" s="126"/>
    </row>
    <row r="312" spans="1:13" ht="15.75" thickBot="1">
      <c r="A312" s="26"/>
      <c r="B312" s="122" t="s">
        <v>49</v>
      </c>
      <c r="C312" s="127" t="s">
        <v>48</v>
      </c>
      <c r="D312" s="128"/>
      <c r="E312" s="129"/>
      <c r="F312" s="125"/>
      <c r="G312" s="125"/>
      <c r="H312" s="130" t="s">
        <v>48</v>
      </c>
      <c r="I312" s="130" t="s">
        <v>48</v>
      </c>
      <c r="J312" s="124"/>
      <c r="K312" s="125"/>
      <c r="L312" s="125"/>
      <c r="M312" s="126"/>
    </row>
    <row r="313" spans="1:13" ht="15.75" thickBot="1">
      <c r="A313" s="94"/>
      <c r="B313" s="84" t="s">
        <v>50</v>
      </c>
      <c r="C313" s="132" t="s">
        <v>48</v>
      </c>
      <c r="D313" s="41"/>
      <c r="E313" s="36"/>
      <c r="F313" s="42"/>
      <c r="G313" s="42"/>
      <c r="H313" s="133" t="s">
        <v>48</v>
      </c>
      <c r="I313" s="133" t="s">
        <v>48</v>
      </c>
      <c r="J313" s="134"/>
      <c r="K313" s="42"/>
      <c r="L313" s="42"/>
      <c r="M313" s="43"/>
    </row>
    <row r="314" spans="1:13" ht="15.75" thickBot="1">
      <c r="A314" s="131"/>
      <c r="B314" s="90" t="s">
        <v>67</v>
      </c>
      <c r="C314" s="121"/>
      <c r="D314" s="91"/>
      <c r="E314" s="91"/>
      <c r="F314" s="91"/>
      <c r="G314" s="91"/>
      <c r="H314" s="121"/>
      <c r="I314" s="121"/>
      <c r="J314" s="91"/>
      <c r="K314" s="91"/>
      <c r="L314" s="91"/>
      <c r="M314" s="92"/>
    </row>
    <row r="315" spans="1:13" ht="15.75" thickBot="1">
      <c r="A315" s="131"/>
      <c r="B315" s="122" t="s">
        <v>47</v>
      </c>
      <c r="C315" s="123" t="s">
        <v>48</v>
      </c>
      <c r="D315" s="48">
        <f>SUM(D215:D226,D278)</f>
        <v>60</v>
      </c>
      <c r="E315" s="49">
        <f>SUM(E228,E278)</f>
        <v>31</v>
      </c>
      <c r="F315" s="50">
        <f>SUM(F228,F278)</f>
        <v>31</v>
      </c>
      <c r="G315" s="50"/>
      <c r="H315" s="71" t="s">
        <v>48</v>
      </c>
      <c r="I315" s="71" t="s">
        <v>48</v>
      </c>
      <c r="J315" s="124">
        <f>SUM(J228,J278)</f>
        <v>520</v>
      </c>
      <c r="K315" s="125">
        <f>SUM(K228,K278)</f>
        <v>250</v>
      </c>
      <c r="L315" s="125">
        <f>SUM(L228,L278)</f>
        <v>270</v>
      </c>
      <c r="M315" s="126">
        <f>SUM(M228,M278)</f>
        <v>255</v>
      </c>
    </row>
    <row r="316" spans="1:13" ht="15.75" thickBot="1">
      <c r="A316" s="26"/>
      <c r="B316" s="138" t="s">
        <v>49</v>
      </c>
      <c r="C316" s="139" t="s">
        <v>48</v>
      </c>
      <c r="D316" s="41"/>
      <c r="E316" s="36"/>
      <c r="F316" s="42"/>
      <c r="G316" s="42"/>
      <c r="H316" s="140" t="s">
        <v>48</v>
      </c>
      <c r="I316" s="140" t="s">
        <v>48</v>
      </c>
      <c r="J316" s="134"/>
      <c r="K316" s="42"/>
      <c r="L316" s="42"/>
      <c r="M316" s="43"/>
    </row>
    <row r="317" spans="1:13" ht="15.75" thickBot="1">
      <c r="A317" s="94"/>
      <c r="B317" s="141" t="s">
        <v>50</v>
      </c>
      <c r="C317" s="127" t="s">
        <v>48</v>
      </c>
      <c r="D317" s="128"/>
      <c r="E317" s="129"/>
      <c r="F317" s="125"/>
      <c r="G317" s="125"/>
      <c r="H317" s="130" t="s">
        <v>48</v>
      </c>
      <c r="I317" s="130" t="s">
        <v>48</v>
      </c>
      <c r="J317" s="124"/>
      <c r="K317" s="125"/>
      <c r="L317" s="125"/>
      <c r="M317" s="126"/>
    </row>
    <row r="318" spans="1:13" ht="15.75" thickBot="1">
      <c r="A318" s="44"/>
      <c r="B318" s="52" t="s">
        <v>68</v>
      </c>
      <c r="C318" s="142"/>
      <c r="D318" s="6"/>
      <c r="E318" s="6"/>
      <c r="F318" s="6"/>
      <c r="G318" s="6"/>
      <c r="H318" s="142"/>
      <c r="I318" s="142"/>
      <c r="J318" s="6"/>
      <c r="K318" s="34"/>
      <c r="L318" s="34"/>
      <c r="M318" s="143"/>
    </row>
    <row r="319" spans="1:13" ht="15.75" thickBot="1">
      <c r="A319" s="145">
        <v>1</v>
      </c>
      <c r="B319" s="60" t="s">
        <v>69</v>
      </c>
      <c r="C319" s="67" t="s">
        <v>45</v>
      </c>
      <c r="D319" s="67">
        <v>0.5</v>
      </c>
      <c r="E319" s="67">
        <v>0.5</v>
      </c>
      <c r="F319" s="67">
        <v>0</v>
      </c>
      <c r="G319" s="67"/>
      <c r="H319" s="156" t="s">
        <v>70</v>
      </c>
      <c r="I319" s="67" t="s">
        <v>44</v>
      </c>
      <c r="J319" s="67">
        <v>4</v>
      </c>
      <c r="K319" s="67">
        <v>4</v>
      </c>
      <c r="L319" s="60"/>
      <c r="M319" s="60"/>
    </row>
    <row r="320" spans="1:13" s="34" customFormat="1" ht="15">
      <c r="A320" s="118">
        <v>2</v>
      </c>
      <c r="B320" s="60" t="s">
        <v>92</v>
      </c>
      <c r="C320" s="67" t="s">
        <v>76</v>
      </c>
      <c r="D320" s="67">
        <v>0.25</v>
      </c>
      <c r="E320" s="67">
        <v>0.25</v>
      </c>
      <c r="F320" s="67">
        <v>0</v>
      </c>
      <c r="G320" s="67"/>
      <c r="H320" s="156" t="s">
        <v>70</v>
      </c>
      <c r="I320" s="67" t="s">
        <v>44</v>
      </c>
      <c r="J320" s="67">
        <v>2</v>
      </c>
      <c r="K320" s="67">
        <v>2</v>
      </c>
      <c r="L320" s="67"/>
      <c r="M320" s="67"/>
    </row>
    <row r="321" spans="1:13" s="34" customFormat="1" ht="15">
      <c r="A321" s="118">
        <v>3</v>
      </c>
      <c r="B321" s="60" t="s">
        <v>93</v>
      </c>
      <c r="C321" s="67" t="s">
        <v>76</v>
      </c>
      <c r="D321" s="67">
        <v>0.25</v>
      </c>
      <c r="E321" s="67">
        <v>0.25</v>
      </c>
      <c r="F321" s="67">
        <v>0</v>
      </c>
      <c r="G321" s="67"/>
      <c r="H321" s="156" t="s">
        <v>70</v>
      </c>
      <c r="I321" s="67" t="s">
        <v>44</v>
      </c>
      <c r="J321" s="67">
        <v>2</v>
      </c>
      <c r="K321" s="67">
        <v>2</v>
      </c>
      <c r="L321" s="67"/>
      <c r="M321" s="67"/>
    </row>
    <row r="322" spans="1:13" ht="15">
      <c r="A322" s="266">
        <v>4</v>
      </c>
      <c r="B322" s="196" t="s">
        <v>114</v>
      </c>
      <c r="C322" s="159" t="s">
        <v>99</v>
      </c>
      <c r="D322" s="88">
        <v>3</v>
      </c>
      <c r="E322" s="88">
        <v>0</v>
      </c>
      <c r="F322" s="88">
        <v>3</v>
      </c>
      <c r="G322" s="88"/>
      <c r="H322" s="88"/>
      <c r="I322" s="88" t="s">
        <v>65</v>
      </c>
      <c r="J322" s="88"/>
      <c r="K322" s="88"/>
      <c r="L322" s="88"/>
      <c r="M322" s="88"/>
    </row>
    <row r="323" spans="1:13" ht="15">
      <c r="A323" s="26"/>
      <c r="B323" s="93"/>
      <c r="C323" s="144"/>
      <c r="D323" s="34"/>
      <c r="E323" s="34"/>
      <c r="F323" s="34"/>
      <c r="G323" s="34"/>
      <c r="H323" s="144"/>
      <c r="I323" s="144"/>
      <c r="J323" s="34"/>
      <c r="K323" s="34"/>
      <c r="L323" s="34"/>
      <c r="M323" s="143"/>
    </row>
    <row r="324" spans="1:13" ht="15.75" thickBot="1">
      <c r="A324" s="26"/>
      <c r="B324" s="93"/>
      <c r="C324" s="144"/>
      <c r="D324" s="34"/>
      <c r="E324" s="34"/>
      <c r="F324" s="34"/>
      <c r="G324" s="34"/>
      <c r="H324" s="144"/>
      <c r="I324" s="144"/>
      <c r="J324" s="34"/>
      <c r="K324" s="34"/>
      <c r="L324" s="34"/>
      <c r="M324" s="143"/>
    </row>
    <row r="325" spans="1:12" ht="15.75" thickBot="1">
      <c r="A325" s="26"/>
      <c r="B325" s="55" t="s">
        <v>154</v>
      </c>
      <c r="C325" s="135"/>
      <c r="D325" s="307" t="s">
        <v>155</v>
      </c>
      <c r="E325" s="308"/>
      <c r="F325" s="309" t="s">
        <v>156</v>
      </c>
      <c r="G325" s="308"/>
      <c r="H325" s="231" t="s">
        <v>45</v>
      </c>
      <c r="I325" s="232" t="s">
        <v>157</v>
      </c>
      <c r="J325" s="233"/>
      <c r="K325" s="233"/>
      <c r="L325" s="234"/>
    </row>
    <row r="326" spans="1:12" ht="15.75" thickBot="1">
      <c r="A326" s="131"/>
      <c r="B326" s="235" t="s">
        <v>158</v>
      </c>
      <c r="C326" s="144"/>
      <c r="D326" s="236" t="s">
        <v>9</v>
      </c>
      <c r="E326" s="237" t="s">
        <v>159</v>
      </c>
      <c r="F326" s="224" t="s">
        <v>9</v>
      </c>
      <c r="G326" s="238" t="s">
        <v>159</v>
      </c>
      <c r="H326" s="26"/>
      <c r="I326" s="239" t="s">
        <v>160</v>
      </c>
      <c r="J326" s="20"/>
      <c r="K326" s="20"/>
      <c r="L326" s="240" t="s">
        <v>159</v>
      </c>
    </row>
    <row r="327" spans="1:12" ht="15.75" thickBot="1">
      <c r="A327" s="113"/>
      <c r="B327" s="241" t="s">
        <v>161</v>
      </c>
      <c r="C327" s="142"/>
      <c r="D327" s="236" t="s">
        <v>162</v>
      </c>
      <c r="E327" s="43"/>
      <c r="F327" s="34"/>
      <c r="G327" s="43"/>
      <c r="H327" s="26"/>
      <c r="I327" s="242" t="s">
        <v>163</v>
      </c>
      <c r="J327" s="243"/>
      <c r="K327" s="243"/>
      <c r="L327" s="43"/>
    </row>
    <row r="328" spans="1:12" ht="27" thickBot="1">
      <c r="A328" s="244"/>
      <c r="B328" s="245" t="s">
        <v>164</v>
      </c>
      <c r="C328" s="121"/>
      <c r="D328" s="124">
        <f>SUM(D299,D303,D307,D315,D319,D320,D321,D322)</f>
        <v>301</v>
      </c>
      <c r="E328" s="126">
        <v>100</v>
      </c>
      <c r="F328" s="91">
        <v>7525</v>
      </c>
      <c r="G328" s="126">
        <v>100</v>
      </c>
      <c r="H328" s="268" t="s">
        <v>183</v>
      </c>
      <c r="I328" s="267"/>
      <c r="J328" s="267"/>
      <c r="K328" s="267"/>
      <c r="L328" s="246"/>
    </row>
    <row r="329" spans="1:12" ht="15">
      <c r="A329" s="244"/>
      <c r="B329" s="247" t="s">
        <v>165</v>
      </c>
      <c r="C329" s="144"/>
      <c r="D329" s="134"/>
      <c r="E329" s="43"/>
      <c r="F329" s="34"/>
      <c r="G329" s="43"/>
      <c r="H329" s="248">
        <v>1</v>
      </c>
      <c r="I329" s="249" t="s">
        <v>166</v>
      </c>
      <c r="J329" s="34"/>
      <c r="K329" s="34"/>
      <c r="L329" s="43">
        <v>100</v>
      </c>
    </row>
    <row r="330" spans="1:12" ht="15.75" thickBot="1">
      <c r="A330" s="250"/>
      <c r="B330" s="251" t="s">
        <v>167</v>
      </c>
      <c r="C330" s="119"/>
      <c r="D330" s="252">
        <f>SUM(E299,E303,E307,E315)</f>
        <v>160</v>
      </c>
      <c r="E330" s="117">
        <v>53.4</v>
      </c>
      <c r="F330" s="253">
        <f>SUM(K299,L299,K303,L303,K307,L307,K315,L315,M299,M303,M307,M315)</f>
        <v>3998</v>
      </c>
      <c r="G330" s="117">
        <v>52.9</v>
      </c>
      <c r="H330" s="41">
        <v>2</v>
      </c>
      <c r="I330" s="34" t="s">
        <v>168</v>
      </c>
      <c r="J330" s="34"/>
      <c r="K330" s="34"/>
      <c r="L330" s="43"/>
    </row>
    <row r="331" spans="1:12" ht="15.75" thickBot="1">
      <c r="A331" s="145"/>
      <c r="B331" s="254" t="s">
        <v>169</v>
      </c>
      <c r="C331" s="255"/>
      <c r="D331" s="256">
        <f>SUM(D303)</f>
        <v>93</v>
      </c>
      <c r="E331" s="246">
        <v>30.5</v>
      </c>
      <c r="F331" s="257">
        <v>596</v>
      </c>
      <c r="G331" s="246">
        <v>7.9</v>
      </c>
      <c r="H331" s="41"/>
      <c r="I331" s="34" t="s">
        <v>170</v>
      </c>
      <c r="J331" s="34"/>
      <c r="K331" s="34"/>
      <c r="L331" s="43"/>
    </row>
    <row r="332" spans="2:12" ht="15">
      <c r="B332" s="258" t="s">
        <v>171</v>
      </c>
      <c r="C332" s="120"/>
      <c r="D332" s="259"/>
      <c r="E332" s="260"/>
      <c r="F332" s="261"/>
      <c r="G332" s="260"/>
      <c r="H332" s="41"/>
      <c r="I332" s="183"/>
      <c r="J332" s="144"/>
      <c r="K332" s="144"/>
      <c r="L332" s="43"/>
    </row>
    <row r="333" spans="1:12" ht="15.75" thickBot="1">
      <c r="A333" s="5"/>
      <c r="B333" s="251" t="s">
        <v>172</v>
      </c>
      <c r="C333" s="119"/>
      <c r="D333" s="262">
        <f>SUM(D77,D84,D85,D86,D87,D134,D135,D136,D137,D167,D276,D277)</f>
        <v>56</v>
      </c>
      <c r="E333" s="117">
        <v>18.6</v>
      </c>
      <c r="F333" s="253">
        <f>SUM(J77,J84,J85,J86,J87,J134,J135,J136,J137,J167,J276,J277)</f>
        <v>282</v>
      </c>
      <c r="G333" s="117">
        <v>3.6</v>
      </c>
      <c r="H333" s="41"/>
      <c r="I333" s="183"/>
      <c r="J333" s="144"/>
      <c r="K333" s="144"/>
      <c r="L333" s="43"/>
    </row>
    <row r="334" spans="1:12" ht="15">
      <c r="A334" s="231"/>
      <c r="B334" s="258" t="s">
        <v>173</v>
      </c>
      <c r="C334" s="120"/>
      <c r="D334" s="259"/>
      <c r="E334" s="260"/>
      <c r="F334" s="261"/>
      <c r="G334" s="260"/>
      <c r="H334" s="41"/>
      <c r="I334" s="183"/>
      <c r="J334" s="144"/>
      <c r="K334" s="144"/>
      <c r="L334" s="43"/>
    </row>
    <row r="335" spans="1:12" ht="15">
      <c r="A335" s="24"/>
      <c r="B335" s="251" t="s">
        <v>174</v>
      </c>
      <c r="C335" s="119"/>
      <c r="D335" s="262">
        <v>1</v>
      </c>
      <c r="E335" s="117">
        <v>0.3</v>
      </c>
      <c r="F335" s="253">
        <v>8</v>
      </c>
      <c r="G335" s="117">
        <v>0.1</v>
      </c>
      <c r="H335" s="41"/>
      <c r="I335" s="183"/>
      <c r="J335" s="144"/>
      <c r="K335" s="144"/>
      <c r="L335" s="43"/>
    </row>
    <row r="336" spans="1:12" ht="15.75" thickBot="1">
      <c r="A336" s="44"/>
      <c r="B336" s="254" t="s">
        <v>175</v>
      </c>
      <c r="C336" s="255"/>
      <c r="D336" s="256">
        <f>SUM(D245,D246,D264:D275)</f>
        <v>48</v>
      </c>
      <c r="E336" s="246">
        <v>15.9</v>
      </c>
      <c r="F336" s="257">
        <f>SUM(J245,J246,J264:J273,J275,J274)</f>
        <v>276</v>
      </c>
      <c r="G336" s="246">
        <v>3.6</v>
      </c>
      <c r="H336" s="41"/>
      <c r="I336" s="183"/>
      <c r="J336" s="144"/>
      <c r="K336" s="144"/>
      <c r="L336" s="43"/>
    </row>
    <row r="337" spans="1:12" ht="15.75" thickBot="1">
      <c r="A337" s="44"/>
      <c r="B337" s="254" t="s">
        <v>176</v>
      </c>
      <c r="C337" s="255"/>
      <c r="D337" s="263">
        <v>3</v>
      </c>
      <c r="E337" s="246">
        <v>0.9</v>
      </c>
      <c r="F337" s="257">
        <v>160</v>
      </c>
      <c r="G337" s="246">
        <v>2.2</v>
      </c>
      <c r="H337" s="113"/>
      <c r="I337" s="82"/>
      <c r="J337" s="119"/>
      <c r="K337" s="119"/>
      <c r="L337" s="117"/>
    </row>
    <row r="338" spans="1:12" ht="30.75" thickBot="1">
      <c r="A338" s="26"/>
      <c r="B338" s="264" t="s">
        <v>177</v>
      </c>
      <c r="C338" s="265"/>
      <c r="D338" s="137">
        <v>0</v>
      </c>
      <c r="E338" s="51">
        <v>0</v>
      </c>
      <c r="F338" s="6">
        <v>0</v>
      </c>
      <c r="G338" s="51">
        <v>0</v>
      </c>
      <c r="H338" s="269" t="s">
        <v>184</v>
      </c>
      <c r="I338" s="265"/>
      <c r="J338" s="265"/>
      <c r="K338" s="265"/>
      <c r="L338" s="51">
        <v>100</v>
      </c>
    </row>
    <row r="339" ht="15">
      <c r="A339" s="34"/>
    </row>
    <row r="340" spans="1:7" ht="15">
      <c r="A340" s="186"/>
      <c r="B340" s="303" t="s">
        <v>178</v>
      </c>
      <c r="C340" s="303"/>
      <c r="D340" s="303"/>
      <c r="E340" s="303"/>
      <c r="F340" s="303"/>
      <c r="G340" s="303"/>
    </row>
    <row r="341" spans="1:7" ht="15">
      <c r="A341" s="34"/>
      <c r="B341" s="303"/>
      <c r="C341" s="303"/>
      <c r="D341" s="303"/>
      <c r="E341" s="303"/>
      <c r="F341" s="303"/>
      <c r="G341" s="303"/>
    </row>
    <row r="342" spans="1:7" ht="15">
      <c r="A342" s="34"/>
      <c r="B342" s="303"/>
      <c r="C342" s="303"/>
      <c r="D342" s="303"/>
      <c r="E342" s="303"/>
      <c r="F342" s="303"/>
      <c r="G342" s="303"/>
    </row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7" ht="15"/>
    <row r="368" ht="15"/>
    <row r="369" ht="15"/>
    <row r="370" ht="15"/>
    <row r="371" ht="15"/>
  </sheetData>
  <sheetProtection/>
  <mergeCells count="24">
    <mergeCell ref="B340:G342"/>
    <mergeCell ref="K173:L173"/>
    <mergeCell ref="B233:C233"/>
    <mergeCell ref="D236:F236"/>
    <mergeCell ref="J236:M236"/>
    <mergeCell ref="K237:L237"/>
    <mergeCell ref="B289:E289"/>
    <mergeCell ref="D290:F290"/>
    <mergeCell ref="D325:E325"/>
    <mergeCell ref="F325:G325"/>
    <mergeCell ref="D172:F172"/>
    <mergeCell ref="J172:M172"/>
    <mergeCell ref="J290:M290"/>
    <mergeCell ref="K291:L291"/>
    <mergeCell ref="K66:L66"/>
    <mergeCell ref="D118:F118"/>
    <mergeCell ref="J118:M118"/>
    <mergeCell ref="K119:L119"/>
    <mergeCell ref="A2:M2"/>
    <mergeCell ref="D10:F10"/>
    <mergeCell ref="J10:M10"/>
    <mergeCell ref="K11:L11"/>
    <mergeCell ref="D65:F65"/>
    <mergeCell ref="J65:M65"/>
  </mergeCell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2015-04-30T07:50:05Z</cp:lastPrinted>
  <dcterms:created xsi:type="dcterms:W3CDTF">2012-04-25T22:25:16Z</dcterms:created>
  <dcterms:modified xsi:type="dcterms:W3CDTF">2017-10-05T10:27:18Z</dcterms:modified>
  <cp:category/>
  <cp:version/>
  <cp:contentType/>
  <cp:contentStatus/>
</cp:coreProperties>
</file>