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<sst xmlns="http://schemas.openxmlformats.org/spreadsheetml/2006/main" count="1068" uniqueCount="186">
  <si>
    <t xml:space="preserve"> Plan studiów na kierunku PRAWO</t>
  </si>
  <si>
    <r>
      <t>Profil kształcenia: (</t>
    </r>
    <r>
      <rPr>
        <b/>
        <sz val="10"/>
        <rFont val="Arial"/>
        <family val="2"/>
      </rPr>
      <t>ogólnoakademicki</t>
    </r>
    <r>
      <rPr>
        <sz val="11"/>
        <color theme="1"/>
        <rFont val="Calibri"/>
        <family val="2"/>
      </rPr>
      <t>, praktyczny)</t>
    </r>
  </si>
  <si>
    <r>
      <t>Forma studiów:  (</t>
    </r>
    <r>
      <rPr>
        <b/>
        <sz val="10"/>
        <rFont val="Arial"/>
        <family val="2"/>
      </rPr>
      <t>stacjonarne</t>
    </r>
    <r>
      <rPr>
        <sz val="11"/>
        <color theme="1"/>
        <rFont val="Calibri"/>
        <family val="2"/>
      </rPr>
      <t>/ niestacjonarne)</t>
    </r>
  </si>
  <si>
    <r>
      <t>Forma kształcenia/poziom studiów: (I stopnia, II stopnia,</t>
    </r>
    <r>
      <rPr>
        <b/>
        <sz val="10"/>
        <rFont val="Arial"/>
        <family val="2"/>
      </rPr>
      <t xml:space="preserve"> jednolite magisterskie</t>
    </r>
    <r>
      <rPr>
        <sz val="11"/>
        <color theme="1"/>
        <rFont val="Calibri"/>
        <family val="2"/>
      </rPr>
      <t>)</t>
    </r>
  </si>
  <si>
    <t>Uzyskane kwalifikacje: (I stopnia, II stopnia)</t>
  </si>
  <si>
    <r>
      <t xml:space="preserve">Obszar kształcenia: (np. w zakresie nauk humanistycznych, ścisłych, </t>
    </r>
    <r>
      <rPr>
        <b/>
        <sz val="10"/>
        <rFont val="Arial"/>
        <family val="2"/>
      </rPr>
      <t>społecznych</t>
    </r>
    <r>
      <rPr>
        <sz val="11"/>
        <color theme="1"/>
        <rFont val="Calibri"/>
        <family val="2"/>
      </rPr>
      <t>)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</si>
  <si>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</si>
  <si>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</si>
  <si>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</si>
  <si>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</si>
  <si>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</si>
  <si>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</si>
  <si>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</si>
  <si>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</si>
  <si>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</si>
  <si>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</si>
  <si>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</si>
  <si>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</si>
  <si>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</si>
  <si>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</si>
  <si>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</si>
  <si>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</si>
  <si>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</si>
  <si>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</si>
  <si>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</si>
  <si>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</si>
  <si>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</si>
  <si>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</si>
  <si>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</si>
  <si>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</si>
  <si>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</si>
  <si>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</si>
  <si>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</si>
  <si>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</si>
  <si>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</si>
  <si>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</si>
  <si>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</si>
  <si>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</si>
  <si>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</si>
  <si>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</si>
  <si>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</si>
  <si>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</si>
  <si>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</si>
  <si>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</si>
  <si>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o</t>
  </si>
  <si>
    <t>II</t>
  </si>
  <si>
    <t>Wychowanie fizyczne</t>
  </si>
  <si>
    <t>Łacińska terminologia prawnicza</t>
  </si>
  <si>
    <t>Liczba pkt ECTS/ godz.dyd.   (ogółem)</t>
  </si>
  <si>
    <t>x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</si>
  <si>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</si>
  <si>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</si>
  <si>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Podstawowych</t>
  </si>
  <si>
    <t>Prawoznawstwo</t>
  </si>
  <si>
    <t>E</t>
  </si>
  <si>
    <t>Logika prawnicza</t>
  </si>
  <si>
    <t>Ekonomia</t>
  </si>
  <si>
    <t>Kierunkowych</t>
  </si>
  <si>
    <t>Powszechna historia prawa</t>
  </si>
  <si>
    <t>Prawo rzymskie I</t>
  </si>
  <si>
    <t>Prawo rzymskie II</t>
  </si>
  <si>
    <t>Historia prawa polskiego</t>
  </si>
  <si>
    <t>Histora doktryn politycznoprawnych</t>
  </si>
  <si>
    <t>Podstawy psychologii</t>
  </si>
  <si>
    <t>Etyka dla prawników</t>
  </si>
  <si>
    <t>Fakultet do wyboru (1 z 2)</t>
  </si>
  <si>
    <t>f</t>
  </si>
  <si>
    <t>Specjalnościowych</t>
  </si>
  <si>
    <t>Specjalizacyjnych</t>
  </si>
  <si>
    <t>Inne wymagania</t>
  </si>
  <si>
    <t>Bezpieczeństwo i higiena pracy</t>
  </si>
  <si>
    <t>z</t>
  </si>
  <si>
    <t>Semestr I</t>
  </si>
  <si>
    <t>Semestr II</t>
  </si>
  <si>
    <t>Liczba pkt ECTS/ godz.dyd. 
 na I roku studiów</t>
  </si>
  <si>
    <t xml:space="preserve">Rok studiów II        </t>
  </si>
  <si>
    <t>II rok</t>
  </si>
  <si>
    <t>III</t>
  </si>
  <si>
    <t>IV</t>
  </si>
  <si>
    <t>Technologie informacyjne</t>
  </si>
  <si>
    <t>Prawo administracyjne I</t>
  </si>
  <si>
    <t>Prawo cywilne I</t>
  </si>
  <si>
    <t>Prawo cywilne II</t>
  </si>
  <si>
    <t>Prawo karne I</t>
  </si>
  <si>
    <t>Prawo karne II</t>
  </si>
  <si>
    <t>Prawo konstytucyjne I</t>
  </si>
  <si>
    <t>Prawo konstytucyjne II</t>
  </si>
  <si>
    <t>Prawo administracyjne II</t>
  </si>
  <si>
    <t>Prawo kanoniczne</t>
  </si>
  <si>
    <t>Prawo międzynarodowe publiczne</t>
  </si>
  <si>
    <t>Kryminologia</t>
  </si>
  <si>
    <t>Prawo rolne</t>
  </si>
  <si>
    <t>Medycyna sądowa</t>
  </si>
  <si>
    <t>V</t>
  </si>
  <si>
    <t>Ergonomia</t>
  </si>
  <si>
    <t>Ochrona  własności intelektualnej</t>
  </si>
  <si>
    <t>Etykieta</t>
  </si>
  <si>
    <t>Semestr III</t>
  </si>
  <si>
    <t>Semestr IV</t>
  </si>
  <si>
    <t>Liczba pkt ECTS/ godz.dyd. 
 Na II roku studiów</t>
  </si>
  <si>
    <t>Rok studiów III</t>
  </si>
  <si>
    <t>III rok</t>
  </si>
  <si>
    <t>Proseminarium</t>
  </si>
  <si>
    <t>VI</t>
  </si>
  <si>
    <t>Prawo cywilne - zobowiązania I</t>
  </si>
  <si>
    <t>Prawo cywilne - zobowiązania II</t>
  </si>
  <si>
    <t>Postepowanie karne I</t>
  </si>
  <si>
    <t>Postepowanie karne II</t>
  </si>
  <si>
    <t xml:space="preserve">Postępowanie administracyjne </t>
  </si>
  <si>
    <t>Prawo pracy</t>
  </si>
  <si>
    <t>Prawo finansów publicznych</t>
  </si>
  <si>
    <t>Prawo handlowe</t>
  </si>
  <si>
    <t>Prawo wyznaniowe</t>
  </si>
  <si>
    <t xml:space="preserve">Wstęp do prawa porównwawczego </t>
  </si>
  <si>
    <t>Prawo podatkowe</t>
  </si>
  <si>
    <t>Prawo Unii Europejskiej</t>
  </si>
  <si>
    <t>Prawo gospodarcze publiczne</t>
  </si>
  <si>
    <t>VII Praktyka</t>
  </si>
  <si>
    <t>Praktyki zawodowe</t>
  </si>
  <si>
    <t>Semestr V</t>
  </si>
  <si>
    <t>Semestr VI</t>
  </si>
  <si>
    <t xml:space="preserve">Rok studiów IV   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</si>
  <si>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</si>
  <si>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</si>
  <si>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</si>
  <si>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</si>
  <si>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</si>
  <si>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</si>
  <si>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</si>
  <si>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</si>
  <si>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Prawo karne skarbowe</t>
  </si>
  <si>
    <t>Teoria i filozofia prawa</t>
  </si>
  <si>
    <t>Prawa człowieka</t>
  </si>
  <si>
    <t>Prawo karne wykonawcze</t>
  </si>
  <si>
    <t>Prawo międzynardowe prywatne</t>
  </si>
  <si>
    <t>Prawo ochrony środowiska</t>
  </si>
  <si>
    <t>Europejskie prawo gospodarcze</t>
  </si>
  <si>
    <t>Przedmiot specjalizacyjny</t>
  </si>
  <si>
    <t>Kryminalistyka</t>
  </si>
  <si>
    <t>Semestr VII</t>
  </si>
  <si>
    <t>Semestr VIII</t>
  </si>
  <si>
    <t>Liczba pkt ECTS/ godz.dyd.  
Na IV roku studiów</t>
  </si>
  <si>
    <t>V rok</t>
  </si>
  <si>
    <t>Seminarium + praca magisterska***</t>
  </si>
  <si>
    <t>IX</t>
  </si>
  <si>
    <t>X</t>
  </si>
  <si>
    <t>Laboratorium sądowe</t>
  </si>
  <si>
    <t>Semestr IX</t>
  </si>
  <si>
    <t>Semestr X</t>
  </si>
  <si>
    <t>Rok studiów V</t>
  </si>
  <si>
    <t>Liczba pkt ECTS/ godz.dyd.  
Na V roku studiów</t>
  </si>
  <si>
    <t>Ogółem plan studiów - suma godzin i punktów ECTS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</si>
  <si>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</si>
  <si>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</si>
  <si>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</si>
  <si>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</si>
  <si>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</si>
  <si>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</si>
  <si>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</si>
  <si>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</si>
  <si>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</si>
  <si>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</si>
  <si>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</si>
  <si>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</si>
  <si>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</si>
  <si>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</si>
  <si>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</si>
  <si>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</si>
  <si>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</si>
  <si>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</si>
  <si>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</si>
  <si>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</si>
  <si>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</si>
  <si>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</si>
  <si>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</si>
  <si>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</si>
  <si>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</si>
  <si>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</si>
  <si>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</si>
  <si>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</si>
  <si>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</si>
  <si>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</si>
  <si>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</si>
  <si>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*** praca magisterska to 10 punktów ECTS w skali roku, 
w każdym semestrze po 10 pkt ECTS</t>
  </si>
  <si>
    <t>Szkolenie z zakresu bezpieczeństwa i higieny pracy</t>
  </si>
  <si>
    <t>Prawo wykroczeń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</si>
</sst>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4" xfId="0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8" fillId="0" borderId="17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8" xfId="0" applyBorder="1" applyAlignment="1">
      <alignment/>
    </xf>
    <xf numFmtId="0" fontId="5" fillId="0" borderId="43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0" fillId="0" borderId="6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6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52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" fillId="0" borderId="5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57" xfId="0" applyBorder="1" applyAlignment="1">
      <alignment/>
    </xf>
    <xf numFmtId="0" fontId="8" fillId="0" borderId="68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9" xfId="0" applyBorder="1" applyAlignment="1">
      <alignment/>
    </xf>
    <xf numFmtId="0" fontId="5" fillId="0" borderId="32" xfId="0" applyFont="1" applyBorder="1" applyAlignment="1">
      <alignment/>
    </xf>
    <xf numFmtId="0" fontId="0" fillId="0" borderId="30" xfId="0" applyBorder="1" applyAlignment="1">
      <alignment/>
    </xf>
    <xf numFmtId="0" fontId="6" fillId="0" borderId="27" xfId="0" applyFont="1" applyBorder="1" applyAlignment="1">
      <alignment/>
    </xf>
    <xf numFmtId="0" fontId="0" fillId="0" borderId="66" xfId="0" applyBorder="1" applyAlignment="1">
      <alignment/>
    </xf>
    <xf numFmtId="0" fontId="6" fillId="0" borderId="63" xfId="0" applyFont="1" applyBorder="1" applyAlignment="1">
      <alignment/>
    </xf>
    <xf numFmtId="0" fontId="6" fillId="0" borderId="69" xfId="0" applyFont="1" applyBorder="1" applyAlignment="1">
      <alignment/>
    </xf>
    <xf numFmtId="0" fontId="0" fillId="0" borderId="70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64" xfId="0" applyFont="1" applyBorder="1" applyAlignment="1">
      <alignment/>
    </xf>
    <xf numFmtId="0" fontId="0" fillId="0" borderId="70" xfId="0" applyBorder="1" applyAlignment="1">
      <alignment/>
    </xf>
    <xf numFmtId="0" fontId="6" fillId="0" borderId="54" xfId="0" applyFont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6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3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7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72" xfId="0" applyBorder="1" applyAlignment="1">
      <alignment/>
    </xf>
    <xf numFmtId="0" fontId="10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6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46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59" xfId="0" applyBorder="1" applyAlignment="1">
      <alignment/>
    </xf>
    <xf numFmtId="0" fontId="12" fillId="0" borderId="53" xfId="0" applyFont="1" applyBorder="1" applyAlignment="1">
      <alignment/>
    </xf>
    <xf numFmtId="0" fontId="12" fillId="0" borderId="67" xfId="0" applyFont="1" applyBorder="1" applyAlignment="1">
      <alignment/>
    </xf>
    <xf numFmtId="0" fontId="0" fillId="0" borderId="73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73" xfId="0" applyBorder="1" applyAlignment="1">
      <alignment/>
    </xf>
    <xf numFmtId="0" fontId="12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60" xfId="0" applyBorder="1" applyAlignment="1">
      <alignment/>
    </xf>
    <xf numFmtId="0" fontId="0" fillId="0" borderId="46" xfId="0" applyBorder="1" applyAlignment="1">
      <alignment/>
    </xf>
    <xf numFmtId="0" fontId="0" fillId="0" borderId="53" xfId="0" applyFill="1" applyBorder="1" applyAlignment="1">
      <alignment/>
    </xf>
    <xf numFmtId="0" fontId="5" fillId="0" borderId="67" xfId="0" applyFont="1" applyBorder="1" applyAlignment="1">
      <alignment/>
    </xf>
    <xf numFmtId="0" fontId="0" fillId="0" borderId="27" xfId="0" applyFill="1" applyBorder="1" applyAlignment="1">
      <alignment/>
    </xf>
    <xf numFmtId="0" fontId="12" fillId="0" borderId="74" xfId="0" applyFont="1" applyBorder="1" applyAlignment="1">
      <alignment/>
    </xf>
    <xf numFmtId="0" fontId="0" fillId="0" borderId="7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1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0" xfId="0" applyFont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54" xfId="0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7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9" fillId="0" borderId="43" xfId="0" applyFont="1" applyBorder="1" applyAlignment="1">
      <alignment/>
    </xf>
    <xf numFmtId="0" fontId="15" fillId="0" borderId="47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5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3"/>
  <sheetViews>
    <sheetView tabSelected="1" zoomScalePageLayoutView="0" workbookViewId="0" topLeftCell="A1">
      <selection activeCell="A2" sqref="A2:M2"/>
    </sheetView>
  </sheetViews>
  <sheetFormatPr defaultColWidth="0" defaultRowHeight="15" zeroHeight="1"/>
  <cols>
    <col min="1" max="1" width="3.140625" style="0" customWidth="1"/>
    <col min="2" max="2" width="39.7109375" style="0" customWidth="1"/>
    <col min="3" max="3" width="6.8515625" style="0" customWidth="1"/>
    <col min="4" max="4" width="7.57421875" style="0" customWidth="1"/>
    <col min="5" max="5" width="12.7109375" style="0" customWidth="1"/>
    <col min="6" max="6" width="9.8515625" style="0" customWidth="1"/>
    <col min="7" max="7" width="8.421875" style="0" customWidth="1"/>
    <col min="8" max="8" width="8.57421875" style="0" customWidth="1"/>
    <col min="9" max="9" width="10.00390625" style="0" customWidth="1"/>
    <col min="10" max="10" width="8.140625" style="0" customWidth="1"/>
    <col min="11" max="11" width="8.7109375" style="0" customWidth="1"/>
    <col min="12" max="12" width="13.28125" style="0" customWidth="1"/>
    <col min="13" max="13" width="7.00390625" style="0" customWidth="1"/>
    <col min="14" max="14" width="9.140625" style="0" customWidth="1"/>
    <col min="15" max="16384" width="0" style="0" hidden="1" customWidth="1"/>
  </cols>
  <sheetData>
    <row r="1" ht="15"/>
    <row r="2" spans="1:13" ht="15.75">
      <c r="A2" s="303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5.75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5">
      <c r="A5" s="1"/>
      <c r="B5" s="2" t="s">
        <v>1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</row>
    <row r="6" ht="15">
      <c r="B6" s="4" t="s">
        <v>2</v>
      </c>
    </row>
    <row r="7" spans="2:5" ht="15">
      <c r="B7" s="4" t="s">
        <v>3</v>
      </c>
      <c r="D7" s="4"/>
      <c r="E7" s="4"/>
    </row>
    <row r="8" ht="15">
      <c r="B8" t="s">
        <v>4</v>
      </c>
    </row>
    <row r="9" ht="15">
      <c r="B9" s="4" t="s">
        <v>5</v>
      </c>
    </row>
    <row r="10" ht="15"/>
    <row r="11" spans="2:7" ht="15.75" thickBot="1">
      <c r="B11" s="5" t="s">
        <v>6</v>
      </c>
      <c r="G11" s="6"/>
    </row>
    <row r="12" spans="1:13" ht="15">
      <c r="A12" s="7" t="s">
        <v>7</v>
      </c>
      <c r="B12" s="8"/>
      <c r="C12" s="9"/>
      <c r="D12" s="292" t="s">
        <v>8</v>
      </c>
      <c r="E12" s="293"/>
      <c r="F12" s="293"/>
      <c r="G12" s="10" t="s">
        <v>9</v>
      </c>
      <c r="H12" s="11" t="s">
        <v>10</v>
      </c>
      <c r="I12" s="12" t="s">
        <v>11</v>
      </c>
      <c r="J12" s="294" t="s">
        <v>12</v>
      </c>
      <c r="K12" s="295"/>
      <c r="L12" s="295"/>
      <c r="M12" s="296"/>
    </row>
    <row r="13" spans="1:13" ht="15">
      <c r="A13" s="13"/>
      <c r="B13" s="14" t="s">
        <v>13</v>
      </c>
      <c r="C13" s="15" t="s">
        <v>14</v>
      </c>
      <c r="D13" s="16" t="s">
        <v>15</v>
      </c>
      <c r="E13" s="17" t="s">
        <v>16</v>
      </c>
      <c r="F13" s="18" t="s">
        <v>17</v>
      </c>
      <c r="G13" s="19" t="s">
        <v>18</v>
      </c>
      <c r="H13" s="20" t="s">
        <v>19</v>
      </c>
      <c r="I13" s="21" t="s">
        <v>20</v>
      </c>
      <c r="J13" s="22" t="s">
        <v>15</v>
      </c>
      <c r="K13" s="300" t="s">
        <v>21</v>
      </c>
      <c r="L13" s="300"/>
      <c r="M13" s="23" t="s">
        <v>22</v>
      </c>
    </row>
    <row r="14" spans="1:13" ht="15">
      <c r="A14" s="24"/>
      <c r="B14" s="14" t="s">
        <v>23</v>
      </c>
      <c r="C14" s="25"/>
      <c r="D14" s="26"/>
      <c r="E14" s="17" t="s">
        <v>24</v>
      </c>
      <c r="F14" s="27" t="s">
        <v>25</v>
      </c>
      <c r="G14" s="28" t="s">
        <v>26</v>
      </c>
      <c r="H14" s="20"/>
      <c r="I14" s="29" t="s">
        <v>27</v>
      </c>
      <c r="J14" s="30"/>
      <c r="K14" s="31" t="s">
        <v>28</v>
      </c>
      <c r="L14" s="32" t="s">
        <v>29</v>
      </c>
      <c r="M14" s="33"/>
    </row>
    <row r="15" spans="1:13" ht="15">
      <c r="A15" s="26"/>
      <c r="B15" s="14"/>
      <c r="C15" s="34"/>
      <c r="D15" s="26"/>
      <c r="E15" s="17" t="s">
        <v>30</v>
      </c>
      <c r="F15" s="27" t="s">
        <v>31</v>
      </c>
      <c r="G15" s="28" t="s">
        <v>32</v>
      </c>
      <c r="H15" s="34"/>
      <c r="I15" s="21" t="s">
        <v>33</v>
      </c>
      <c r="J15" s="35"/>
      <c r="K15" s="36"/>
      <c r="L15" s="37"/>
      <c r="M15" s="38"/>
    </row>
    <row r="16" spans="1:13" ht="15">
      <c r="A16" s="26"/>
      <c r="B16" s="39"/>
      <c r="C16" s="40"/>
      <c r="D16" s="26"/>
      <c r="E16" s="17" t="s">
        <v>34</v>
      </c>
      <c r="F16" s="27"/>
      <c r="G16" s="28" t="s">
        <v>35</v>
      </c>
      <c r="H16" s="20"/>
      <c r="I16" s="26" t="s">
        <v>36</v>
      </c>
      <c r="J16" s="41"/>
      <c r="K16" s="36"/>
      <c r="L16" s="42"/>
      <c r="M16" s="43"/>
    </row>
    <row r="17" spans="1:13" ht="15">
      <c r="A17" s="26"/>
      <c r="B17" s="39"/>
      <c r="C17" s="40"/>
      <c r="D17" s="26"/>
      <c r="E17" s="17"/>
      <c r="F17" s="27"/>
      <c r="G17" s="28"/>
      <c r="H17" s="20"/>
      <c r="I17" s="26"/>
      <c r="J17" s="41"/>
      <c r="K17" s="36"/>
      <c r="L17" s="42"/>
      <c r="M17" s="43"/>
    </row>
    <row r="18" spans="1:13" ht="15.75" thickBot="1">
      <c r="A18" s="44"/>
      <c r="B18" s="45"/>
      <c r="C18" s="6"/>
      <c r="D18" s="44"/>
      <c r="E18" s="46"/>
      <c r="F18" s="47"/>
      <c r="G18" s="46"/>
      <c r="H18" s="6"/>
      <c r="I18" s="44"/>
      <c r="J18" s="48"/>
      <c r="K18" s="49"/>
      <c r="L18" s="50"/>
      <c r="M18" s="51"/>
    </row>
    <row r="19" spans="1:13" ht="15.75" thickBot="1">
      <c r="A19" s="44"/>
      <c r="B19" s="52" t="s">
        <v>37</v>
      </c>
      <c r="C19" s="53"/>
      <c r="D19" s="6"/>
      <c r="E19" s="6"/>
      <c r="F19" s="6"/>
      <c r="G19" s="6"/>
      <c r="H19" s="6"/>
      <c r="I19" s="6"/>
      <c r="J19" s="6"/>
      <c r="K19" s="6"/>
      <c r="L19" s="6"/>
      <c r="M19" s="54"/>
    </row>
    <row r="20" spans="1:13" ht="15.75" thickBot="1">
      <c r="A20" s="55" t="s">
        <v>38</v>
      </c>
      <c r="B20" s="56" t="s">
        <v>39</v>
      </c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ht="15.75" thickBot="1">
      <c r="A21" s="59"/>
      <c r="B21" s="59" t="s">
        <v>40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1:13" ht="15">
      <c r="A22" s="63">
        <v>1</v>
      </c>
      <c r="B22" s="63" t="s">
        <v>41</v>
      </c>
      <c r="C22" s="61" t="s">
        <v>42</v>
      </c>
      <c r="D22" s="61">
        <v>2</v>
      </c>
      <c r="E22" s="61">
        <v>1</v>
      </c>
      <c r="F22" s="61">
        <v>1</v>
      </c>
      <c r="G22" s="61">
        <v>0</v>
      </c>
      <c r="H22" s="64" t="s">
        <v>43</v>
      </c>
      <c r="I22" s="256" t="s">
        <v>66</v>
      </c>
      <c r="J22" s="61">
        <v>30</v>
      </c>
      <c r="K22" s="61">
        <v>0</v>
      </c>
      <c r="L22" s="61">
        <v>30</v>
      </c>
      <c r="M22" s="65">
        <v>0</v>
      </c>
    </row>
    <row r="23" spans="1:13" ht="15">
      <c r="A23" s="63">
        <v>2</v>
      </c>
      <c r="B23" s="63" t="s">
        <v>41</v>
      </c>
      <c r="C23" s="61" t="s">
        <v>45</v>
      </c>
      <c r="D23" s="61">
        <v>2</v>
      </c>
      <c r="E23" s="61">
        <v>1</v>
      </c>
      <c r="F23" s="61">
        <v>1</v>
      </c>
      <c r="G23" s="61">
        <v>0</v>
      </c>
      <c r="H23" s="64" t="s">
        <v>43</v>
      </c>
      <c r="I23" s="256" t="s">
        <v>66</v>
      </c>
      <c r="J23" s="61">
        <v>30</v>
      </c>
      <c r="K23" s="61">
        <v>0</v>
      </c>
      <c r="L23" s="61">
        <v>30</v>
      </c>
      <c r="M23" s="66">
        <v>0</v>
      </c>
    </row>
    <row r="24" spans="1:13" ht="15">
      <c r="A24" s="63">
        <v>3</v>
      </c>
      <c r="B24" s="63" t="s">
        <v>46</v>
      </c>
      <c r="C24" s="61" t="s">
        <v>38</v>
      </c>
      <c r="D24" s="61">
        <v>1</v>
      </c>
      <c r="E24" s="61">
        <v>1</v>
      </c>
      <c r="F24" s="61">
        <v>0</v>
      </c>
      <c r="G24" s="61">
        <v>0</v>
      </c>
      <c r="H24" s="64" t="s">
        <v>43</v>
      </c>
      <c r="I24" s="61" t="s">
        <v>44</v>
      </c>
      <c r="J24" s="61">
        <v>30</v>
      </c>
      <c r="K24" s="61">
        <v>0</v>
      </c>
      <c r="L24" s="61">
        <v>30</v>
      </c>
      <c r="M24" s="66">
        <v>0</v>
      </c>
    </row>
    <row r="25" spans="1:13" ht="15">
      <c r="A25" s="63">
        <v>4</v>
      </c>
      <c r="B25" s="63" t="s">
        <v>47</v>
      </c>
      <c r="C25" s="64" t="s">
        <v>45</v>
      </c>
      <c r="D25" s="61">
        <v>3</v>
      </c>
      <c r="E25" s="61">
        <v>2</v>
      </c>
      <c r="F25" s="61">
        <v>1</v>
      </c>
      <c r="G25" s="61">
        <v>0</v>
      </c>
      <c r="H25" s="64" t="s">
        <v>43</v>
      </c>
      <c r="I25" s="61" t="s">
        <v>44</v>
      </c>
      <c r="J25" s="61">
        <v>30</v>
      </c>
      <c r="K25" s="61">
        <v>0</v>
      </c>
      <c r="L25" s="61">
        <v>30</v>
      </c>
      <c r="M25" s="66">
        <v>20</v>
      </c>
    </row>
    <row r="26" spans="1:13" ht="15.75" thickBot="1">
      <c r="A26" s="63">
        <v>5</v>
      </c>
      <c r="B26" s="63" t="s">
        <v>46</v>
      </c>
      <c r="C26" s="61" t="s">
        <v>45</v>
      </c>
      <c r="D26" s="61">
        <v>1</v>
      </c>
      <c r="E26" s="61">
        <v>1</v>
      </c>
      <c r="F26" s="61">
        <v>0</v>
      </c>
      <c r="G26" s="61">
        <v>0</v>
      </c>
      <c r="H26" s="64" t="s">
        <v>43</v>
      </c>
      <c r="I26" s="61" t="s">
        <v>44</v>
      </c>
      <c r="J26" s="61">
        <v>30</v>
      </c>
      <c r="K26" s="61">
        <v>0</v>
      </c>
      <c r="L26" s="61">
        <v>30</v>
      </c>
      <c r="M26" s="66">
        <v>0</v>
      </c>
    </row>
    <row r="27" spans="1:13" ht="15.75" thickBot="1">
      <c r="A27" s="44"/>
      <c r="B27" s="45" t="s">
        <v>48</v>
      </c>
      <c r="C27" s="67"/>
      <c r="D27" s="68">
        <f>SUM(D22:D26)</f>
        <v>9</v>
      </c>
      <c r="E27" s="69">
        <f>SUM(E22:E26)</f>
        <v>6</v>
      </c>
      <c r="F27" s="70">
        <f>SUM(F22:F26)</f>
        <v>3</v>
      </c>
      <c r="G27" s="70">
        <v>0</v>
      </c>
      <c r="H27" s="70" t="s">
        <v>49</v>
      </c>
      <c r="I27" s="71" t="s">
        <v>49</v>
      </c>
      <c r="J27" s="72">
        <f>SUM(J22:J26)</f>
        <v>150</v>
      </c>
      <c r="K27" s="70">
        <v>0</v>
      </c>
      <c r="L27" s="70">
        <f>SUM(L22:L26)</f>
        <v>150</v>
      </c>
      <c r="M27" s="73">
        <f>SUM(M22:M26)</f>
        <v>20</v>
      </c>
    </row>
    <row r="28" spans="1:13" ht="15">
      <c r="A28" s="74"/>
      <c r="B28" s="75" t="s">
        <v>50</v>
      </c>
      <c r="C28" s="76"/>
      <c r="D28" s="77">
        <v>0</v>
      </c>
      <c r="E28" s="78">
        <v>0</v>
      </c>
      <c r="F28" s="79">
        <v>0</v>
      </c>
      <c r="G28" s="79">
        <v>0</v>
      </c>
      <c r="H28" s="80" t="s">
        <v>49</v>
      </c>
      <c r="I28" s="81" t="s">
        <v>49</v>
      </c>
      <c r="J28" s="82">
        <v>0</v>
      </c>
      <c r="K28" s="79">
        <v>0</v>
      </c>
      <c r="L28" s="79">
        <v>0</v>
      </c>
      <c r="M28" s="83">
        <v>0</v>
      </c>
    </row>
    <row r="29" spans="1:13" ht="15.75" thickBot="1">
      <c r="A29" s="84"/>
      <c r="B29" s="85" t="s">
        <v>51</v>
      </c>
      <c r="C29" s="86"/>
      <c r="D29" s="87">
        <v>0</v>
      </c>
      <c r="E29" s="88">
        <v>0</v>
      </c>
      <c r="F29" s="89">
        <v>0</v>
      </c>
      <c r="G29" s="89">
        <v>0</v>
      </c>
      <c r="H29" s="70" t="s">
        <v>49</v>
      </c>
      <c r="I29" s="71" t="s">
        <v>49</v>
      </c>
      <c r="J29" s="90">
        <v>0</v>
      </c>
      <c r="K29" s="89">
        <v>0</v>
      </c>
      <c r="L29" s="89">
        <v>0</v>
      </c>
      <c r="M29" s="23">
        <v>0</v>
      </c>
    </row>
    <row r="30" spans="1:13" ht="15.75" thickBot="1">
      <c r="A30" s="91" t="s">
        <v>45</v>
      </c>
      <c r="B30" s="92" t="s">
        <v>52</v>
      </c>
      <c r="C30" s="93"/>
      <c r="D30" s="93"/>
      <c r="E30" s="93"/>
      <c r="F30" s="94"/>
      <c r="G30" s="94"/>
      <c r="H30" s="94"/>
      <c r="I30" s="94"/>
      <c r="J30" s="94"/>
      <c r="K30" s="94"/>
      <c r="L30" s="94"/>
      <c r="M30" s="95"/>
    </row>
    <row r="31" spans="1:13" ht="15">
      <c r="A31" s="24"/>
      <c r="B31" s="96" t="s">
        <v>40</v>
      </c>
      <c r="C31" s="97"/>
      <c r="D31" s="97"/>
      <c r="E31" s="97"/>
      <c r="F31" s="98"/>
      <c r="G31" s="98"/>
      <c r="H31" s="98"/>
      <c r="I31" s="98"/>
      <c r="J31" s="99"/>
      <c r="K31" s="99"/>
      <c r="L31" s="99"/>
      <c r="M31" s="62"/>
    </row>
    <row r="32" spans="1:13" ht="15">
      <c r="A32" s="100">
        <v>1</v>
      </c>
      <c r="B32" s="101" t="s">
        <v>53</v>
      </c>
      <c r="C32" s="102" t="s">
        <v>38</v>
      </c>
      <c r="D32" s="103">
        <v>6</v>
      </c>
      <c r="E32" s="104">
        <v>3</v>
      </c>
      <c r="F32" s="61">
        <v>3</v>
      </c>
      <c r="G32" s="61">
        <v>0</v>
      </c>
      <c r="H32" s="64" t="s">
        <v>54</v>
      </c>
      <c r="I32" s="105" t="s">
        <v>44</v>
      </c>
      <c r="J32" s="102">
        <v>45</v>
      </c>
      <c r="K32" s="61">
        <v>15</v>
      </c>
      <c r="L32" s="61">
        <v>30</v>
      </c>
      <c r="M32" s="105">
        <v>30</v>
      </c>
    </row>
    <row r="33" spans="1:13" ht="15">
      <c r="A33" s="106">
        <v>2</v>
      </c>
      <c r="B33" s="107" t="s">
        <v>55</v>
      </c>
      <c r="C33" s="76" t="s">
        <v>45</v>
      </c>
      <c r="D33" s="77">
        <v>5</v>
      </c>
      <c r="E33" s="78">
        <v>3</v>
      </c>
      <c r="F33" s="79">
        <v>2</v>
      </c>
      <c r="G33" s="79">
        <v>0</v>
      </c>
      <c r="H33" s="108" t="s">
        <v>54</v>
      </c>
      <c r="I33" s="83" t="s">
        <v>44</v>
      </c>
      <c r="J33" s="82">
        <v>45</v>
      </c>
      <c r="K33" s="79">
        <v>30</v>
      </c>
      <c r="L33" s="79">
        <v>15</v>
      </c>
      <c r="M33" s="83">
        <v>30</v>
      </c>
    </row>
    <row r="34" spans="1:13" ht="15">
      <c r="A34" s="106">
        <v>3</v>
      </c>
      <c r="B34" s="107" t="s">
        <v>56</v>
      </c>
      <c r="C34" s="76" t="s">
        <v>45</v>
      </c>
      <c r="D34" s="77">
        <v>5</v>
      </c>
      <c r="E34" s="78">
        <v>3</v>
      </c>
      <c r="F34" s="79">
        <v>2</v>
      </c>
      <c r="G34" s="79">
        <v>0</v>
      </c>
      <c r="H34" s="108" t="s">
        <v>54</v>
      </c>
      <c r="I34" s="83" t="s">
        <v>44</v>
      </c>
      <c r="J34" s="82">
        <v>30</v>
      </c>
      <c r="K34" s="79">
        <v>15</v>
      </c>
      <c r="L34" s="79">
        <v>15</v>
      </c>
      <c r="M34" s="83">
        <v>20</v>
      </c>
    </row>
    <row r="35" spans="1:13" ht="15.75" thickBot="1">
      <c r="A35" s="106"/>
      <c r="B35" s="107" t="s">
        <v>48</v>
      </c>
      <c r="C35" s="76"/>
      <c r="D35" s="77">
        <f>SUM(D32:D34)</f>
        <v>16</v>
      </c>
      <c r="E35" s="78">
        <f>SUM(E32:E34)</f>
        <v>9</v>
      </c>
      <c r="F35" s="79">
        <f>SUM(F32:F34)</f>
        <v>7</v>
      </c>
      <c r="G35" s="79">
        <v>0</v>
      </c>
      <c r="H35" s="61" t="s">
        <v>49</v>
      </c>
      <c r="I35" s="61" t="s">
        <v>49</v>
      </c>
      <c r="J35" s="109">
        <f>SUM(J32:J34)</f>
        <v>120</v>
      </c>
      <c r="K35" s="79">
        <f>SUM(K32:K34)</f>
        <v>60</v>
      </c>
      <c r="L35" s="79">
        <f>SUM(L32:L34)</f>
        <v>60</v>
      </c>
      <c r="M35" s="83">
        <f>SUM(M32:M34)</f>
        <v>80</v>
      </c>
    </row>
    <row r="36" spans="1:13" ht="15">
      <c r="A36" s="106"/>
      <c r="B36" s="75" t="s">
        <v>50</v>
      </c>
      <c r="C36" s="76"/>
      <c r="D36" s="77">
        <v>0</v>
      </c>
      <c r="E36" s="78">
        <v>0</v>
      </c>
      <c r="F36" s="79">
        <v>0</v>
      </c>
      <c r="G36" s="79">
        <v>0</v>
      </c>
      <c r="H36" s="61" t="s">
        <v>49</v>
      </c>
      <c r="I36" s="61" t="s">
        <v>49</v>
      </c>
      <c r="J36" s="109">
        <v>0</v>
      </c>
      <c r="K36" s="79">
        <v>0</v>
      </c>
      <c r="L36" s="79">
        <v>0</v>
      </c>
      <c r="M36" s="83">
        <v>0</v>
      </c>
    </row>
    <row r="37" spans="1:13" ht="15.75" thickBot="1">
      <c r="A37" s="106"/>
      <c r="B37" s="85" t="s">
        <v>51</v>
      </c>
      <c r="C37" s="86"/>
      <c r="D37" s="87">
        <v>0</v>
      </c>
      <c r="E37" s="88">
        <v>0</v>
      </c>
      <c r="F37" s="89">
        <v>0</v>
      </c>
      <c r="G37" s="89">
        <v>0</v>
      </c>
      <c r="H37" s="61" t="s">
        <v>49</v>
      </c>
      <c r="I37" s="61" t="s">
        <v>49</v>
      </c>
      <c r="J37" s="110">
        <v>0</v>
      </c>
      <c r="K37" s="89">
        <v>0</v>
      </c>
      <c r="L37" s="89">
        <v>0</v>
      </c>
      <c r="M37" s="23">
        <v>0</v>
      </c>
    </row>
    <row r="38" spans="1:13" ht="15">
      <c r="A38" s="106"/>
      <c r="B38" s="56" t="s">
        <v>57</v>
      </c>
      <c r="C38" s="111"/>
      <c r="D38" s="99"/>
      <c r="E38" s="99"/>
      <c r="F38" s="99"/>
      <c r="G38" s="99"/>
      <c r="H38" s="98"/>
      <c r="I38" s="98"/>
      <c r="J38" s="99"/>
      <c r="K38" s="99"/>
      <c r="L38" s="99"/>
      <c r="M38" s="62"/>
    </row>
    <row r="39" spans="1:13" ht="15">
      <c r="A39" s="106"/>
      <c r="B39" s="96" t="s">
        <v>40</v>
      </c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ht="15">
      <c r="A40" s="106">
        <v>1</v>
      </c>
      <c r="B40" s="112" t="s">
        <v>58</v>
      </c>
      <c r="C40" s="64" t="s">
        <v>38</v>
      </c>
      <c r="D40" s="64">
        <v>6</v>
      </c>
      <c r="E40" s="64">
        <v>3</v>
      </c>
      <c r="F40" s="64">
        <v>3</v>
      </c>
      <c r="G40" s="64">
        <v>0</v>
      </c>
      <c r="H40" s="64" t="s">
        <v>54</v>
      </c>
      <c r="I40" s="64" t="s">
        <v>44</v>
      </c>
      <c r="J40" s="64">
        <v>45</v>
      </c>
      <c r="K40" s="64">
        <v>15</v>
      </c>
      <c r="L40" s="64">
        <v>30</v>
      </c>
      <c r="M40" s="64">
        <v>30</v>
      </c>
    </row>
    <row r="41" spans="1:13" ht="15">
      <c r="A41" s="106">
        <v>2</v>
      </c>
      <c r="B41" s="112" t="s">
        <v>59</v>
      </c>
      <c r="C41" s="64" t="s">
        <v>38</v>
      </c>
      <c r="D41" s="64">
        <v>5</v>
      </c>
      <c r="E41" s="64">
        <v>3</v>
      </c>
      <c r="F41" s="64">
        <v>2</v>
      </c>
      <c r="G41" s="64">
        <v>0</v>
      </c>
      <c r="H41" s="64" t="s">
        <v>43</v>
      </c>
      <c r="I41" s="64" t="s">
        <v>44</v>
      </c>
      <c r="J41" s="64">
        <v>45</v>
      </c>
      <c r="K41" s="64">
        <v>15</v>
      </c>
      <c r="L41" s="64">
        <v>30</v>
      </c>
      <c r="M41" s="64">
        <v>30</v>
      </c>
    </row>
    <row r="42" spans="1:13" ht="15">
      <c r="A42" s="106">
        <v>3</v>
      </c>
      <c r="B42" s="112" t="s">
        <v>60</v>
      </c>
      <c r="C42" s="64" t="s">
        <v>45</v>
      </c>
      <c r="D42" s="64">
        <v>6</v>
      </c>
      <c r="E42" s="64">
        <v>3</v>
      </c>
      <c r="F42" s="64">
        <v>3</v>
      </c>
      <c r="G42" s="64">
        <v>0</v>
      </c>
      <c r="H42" s="64" t="s">
        <v>54</v>
      </c>
      <c r="I42" s="64" t="s">
        <v>44</v>
      </c>
      <c r="J42" s="64">
        <v>30</v>
      </c>
      <c r="K42" s="64">
        <v>30</v>
      </c>
      <c r="L42" s="64"/>
      <c r="M42" s="64">
        <v>45</v>
      </c>
    </row>
    <row r="43" spans="1:13" ht="15">
      <c r="A43" s="106">
        <v>4</v>
      </c>
      <c r="B43" s="112" t="s">
        <v>61</v>
      </c>
      <c r="C43" s="64" t="s">
        <v>38</v>
      </c>
      <c r="D43" s="64">
        <v>6</v>
      </c>
      <c r="E43" s="64">
        <v>3</v>
      </c>
      <c r="F43" s="64">
        <v>3</v>
      </c>
      <c r="G43" s="64">
        <v>0</v>
      </c>
      <c r="H43" s="64" t="s">
        <v>54</v>
      </c>
      <c r="I43" s="64" t="s">
        <v>44</v>
      </c>
      <c r="J43" s="64">
        <v>45</v>
      </c>
      <c r="K43" s="64">
        <v>30</v>
      </c>
      <c r="L43" s="64">
        <v>15</v>
      </c>
      <c r="M43" s="64">
        <v>30</v>
      </c>
    </row>
    <row r="44" spans="1:13" s="259" customFormat="1" ht="15">
      <c r="A44" s="258">
        <v>5</v>
      </c>
      <c r="B44" s="257" t="s">
        <v>62</v>
      </c>
      <c r="C44" s="194" t="s">
        <v>38</v>
      </c>
      <c r="D44" s="194">
        <v>6</v>
      </c>
      <c r="E44" s="194">
        <v>3</v>
      </c>
      <c r="F44" s="194">
        <v>3</v>
      </c>
      <c r="G44" s="194">
        <v>0</v>
      </c>
      <c r="H44" s="194" t="s">
        <v>54</v>
      </c>
      <c r="I44" s="194" t="s">
        <v>44</v>
      </c>
      <c r="J44" s="194">
        <v>60</v>
      </c>
      <c r="K44" s="194">
        <v>30</v>
      </c>
      <c r="L44" s="194">
        <v>30</v>
      </c>
      <c r="M44" s="194">
        <v>15</v>
      </c>
    </row>
    <row r="45" spans="1:13" ht="15">
      <c r="A45" s="106">
        <v>6</v>
      </c>
      <c r="B45" s="112" t="s">
        <v>63</v>
      </c>
      <c r="C45" s="64" t="s">
        <v>45</v>
      </c>
      <c r="D45" s="64">
        <v>3</v>
      </c>
      <c r="E45" s="64">
        <v>2</v>
      </c>
      <c r="F45" s="64">
        <v>1</v>
      </c>
      <c r="G45" s="64">
        <v>0</v>
      </c>
      <c r="H45" s="64" t="s">
        <v>43</v>
      </c>
      <c r="I45" s="64" t="s">
        <v>44</v>
      </c>
      <c r="J45" s="64">
        <v>30</v>
      </c>
      <c r="K45" s="64">
        <v>30</v>
      </c>
      <c r="L45" s="64"/>
      <c r="M45" s="64">
        <v>20</v>
      </c>
    </row>
    <row r="46" spans="1:13" ht="15">
      <c r="A46" s="106">
        <v>7</v>
      </c>
      <c r="B46" s="112" t="s">
        <v>64</v>
      </c>
      <c r="C46" s="64" t="s">
        <v>45</v>
      </c>
      <c r="D46" s="64">
        <v>3</v>
      </c>
      <c r="E46" s="64">
        <v>2</v>
      </c>
      <c r="F46" s="64">
        <v>1</v>
      </c>
      <c r="G46" s="64">
        <v>0</v>
      </c>
      <c r="H46" s="64" t="s">
        <v>43</v>
      </c>
      <c r="I46" s="64" t="s">
        <v>44</v>
      </c>
      <c r="J46" s="64">
        <v>30</v>
      </c>
      <c r="K46" s="64">
        <v>15</v>
      </c>
      <c r="L46" s="64">
        <v>15</v>
      </c>
      <c r="M46" s="64">
        <v>20</v>
      </c>
    </row>
    <row r="47" spans="1:13" ht="15">
      <c r="A47" s="106">
        <v>8</v>
      </c>
      <c r="B47" s="112" t="s">
        <v>65</v>
      </c>
      <c r="C47" s="64" t="s">
        <v>45</v>
      </c>
      <c r="D47" s="64">
        <v>2</v>
      </c>
      <c r="E47" s="64">
        <v>1</v>
      </c>
      <c r="F47" s="64">
        <v>1</v>
      </c>
      <c r="G47" s="64">
        <v>0</v>
      </c>
      <c r="H47" s="64" t="s">
        <v>43</v>
      </c>
      <c r="I47" s="64" t="s">
        <v>66</v>
      </c>
      <c r="J47" s="64">
        <v>30</v>
      </c>
      <c r="K47" s="64">
        <v>15</v>
      </c>
      <c r="L47" s="64">
        <v>15</v>
      </c>
      <c r="M47" s="64">
        <v>0</v>
      </c>
    </row>
    <row r="48" spans="1:13" ht="15">
      <c r="A48" s="63"/>
      <c r="B48" s="63" t="s">
        <v>48</v>
      </c>
      <c r="C48" s="61"/>
      <c r="D48" s="61">
        <f>SUM(D40,D41,D42,D43,D44,D45,D46,D47)</f>
        <v>37</v>
      </c>
      <c r="E48" s="61">
        <f>SUM(E40:E47)</f>
        <v>20</v>
      </c>
      <c r="F48" s="61">
        <f>SUM(F40:F47)</f>
        <v>17</v>
      </c>
      <c r="G48" s="61">
        <v>0</v>
      </c>
      <c r="H48" s="61" t="s">
        <v>49</v>
      </c>
      <c r="I48" s="61" t="s">
        <v>49</v>
      </c>
      <c r="J48" s="61">
        <f>SUM(J40:J47)</f>
        <v>315</v>
      </c>
      <c r="K48" s="61">
        <f>SUM(K40:K47)</f>
        <v>180</v>
      </c>
      <c r="L48" s="61">
        <f>SUM(L40:L47)</f>
        <v>135</v>
      </c>
      <c r="M48" s="61">
        <f>SUM(M40:M47)</f>
        <v>190</v>
      </c>
    </row>
    <row r="49" spans="1:13" ht="15">
      <c r="A49" s="63"/>
      <c r="B49" s="107" t="s">
        <v>50</v>
      </c>
      <c r="C49" s="76"/>
      <c r="D49" s="77">
        <v>0</v>
      </c>
      <c r="E49" s="78">
        <v>0</v>
      </c>
      <c r="F49" s="79">
        <v>0</v>
      </c>
      <c r="G49" s="79">
        <v>0</v>
      </c>
      <c r="H49" s="79" t="s">
        <v>49</v>
      </c>
      <c r="I49" s="83" t="s">
        <v>49</v>
      </c>
      <c r="J49" s="82">
        <v>0</v>
      </c>
      <c r="K49" s="79">
        <v>0</v>
      </c>
      <c r="L49" s="79">
        <v>0</v>
      </c>
      <c r="M49" s="83">
        <v>0</v>
      </c>
    </row>
    <row r="50" spans="1:13" ht="15.75" thickBot="1">
      <c r="A50" s="63"/>
      <c r="B50" s="85" t="s">
        <v>51</v>
      </c>
      <c r="C50" s="86"/>
      <c r="D50" s="87">
        <v>2</v>
      </c>
      <c r="E50" s="88">
        <v>1</v>
      </c>
      <c r="F50" s="89">
        <v>1</v>
      </c>
      <c r="G50" s="89">
        <v>0</v>
      </c>
      <c r="H50" s="70" t="s">
        <v>49</v>
      </c>
      <c r="I50" s="71" t="s">
        <v>49</v>
      </c>
      <c r="J50" s="90">
        <v>30</v>
      </c>
      <c r="K50" s="89">
        <v>15</v>
      </c>
      <c r="L50" s="89">
        <v>15</v>
      </c>
      <c r="M50" s="23">
        <v>0</v>
      </c>
    </row>
    <row r="51" spans="1:13" ht="15.75" thickBot="1">
      <c r="A51" s="63"/>
      <c r="B51" s="92" t="s">
        <v>67</v>
      </c>
      <c r="C51" s="94"/>
      <c r="D51" s="93"/>
      <c r="E51" s="93"/>
      <c r="F51" s="93"/>
      <c r="G51" s="94"/>
      <c r="H51" s="94"/>
      <c r="I51" s="94"/>
      <c r="J51" s="94"/>
      <c r="K51" s="94"/>
      <c r="L51" s="94"/>
      <c r="M51" s="95"/>
    </row>
    <row r="52" spans="1:13" ht="15.75" thickBot="1">
      <c r="A52" s="63"/>
      <c r="B52" s="113" t="s">
        <v>48</v>
      </c>
      <c r="C52" s="114" t="s">
        <v>49</v>
      </c>
      <c r="D52" s="68"/>
      <c r="E52" s="69"/>
      <c r="F52" s="70"/>
      <c r="G52" s="70"/>
      <c r="H52" s="70" t="s">
        <v>49</v>
      </c>
      <c r="I52" s="70" t="s">
        <v>49</v>
      </c>
      <c r="J52" s="115"/>
      <c r="K52" s="116"/>
      <c r="L52" s="116"/>
      <c r="M52" s="73"/>
    </row>
    <row r="53" spans="1:13" ht="15.75" thickBot="1">
      <c r="A53" s="63"/>
      <c r="B53" s="113" t="s">
        <v>50</v>
      </c>
      <c r="C53" s="117" t="s">
        <v>49</v>
      </c>
      <c r="D53" s="118"/>
      <c r="E53" s="119"/>
      <c r="F53" s="116"/>
      <c r="G53" s="116"/>
      <c r="H53" s="116" t="s">
        <v>49</v>
      </c>
      <c r="I53" s="116" t="s">
        <v>49</v>
      </c>
      <c r="J53" s="115"/>
      <c r="K53" s="116"/>
      <c r="L53" s="116"/>
      <c r="M53" s="73"/>
    </row>
    <row r="54" spans="1:13" ht="15.75" thickBot="1">
      <c r="A54" s="63"/>
      <c r="B54" s="85" t="s">
        <v>51</v>
      </c>
      <c r="C54" s="120" t="s">
        <v>49</v>
      </c>
      <c r="D54" s="121"/>
      <c r="E54" s="122"/>
      <c r="F54" s="123"/>
      <c r="G54" s="123"/>
      <c r="H54" s="123" t="s">
        <v>49</v>
      </c>
      <c r="I54" s="123" t="s">
        <v>49</v>
      </c>
      <c r="J54" s="124"/>
      <c r="K54" s="123"/>
      <c r="L54" s="123"/>
      <c r="M54" s="125"/>
    </row>
    <row r="55" spans="1:13" ht="15">
      <c r="A55" s="63"/>
      <c r="B55" s="56" t="s">
        <v>68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62"/>
    </row>
    <row r="56" spans="1:13" ht="15.75" thickBot="1">
      <c r="A56" s="112"/>
      <c r="B56" s="45" t="s">
        <v>48</v>
      </c>
      <c r="C56" s="114" t="s">
        <v>49</v>
      </c>
      <c r="D56" s="68"/>
      <c r="E56" s="126"/>
      <c r="F56" s="70"/>
      <c r="G56" s="70"/>
      <c r="H56" s="70" t="s">
        <v>49</v>
      </c>
      <c r="I56" s="70" t="s">
        <v>49</v>
      </c>
      <c r="J56" s="72"/>
      <c r="K56" s="70"/>
      <c r="L56" s="70"/>
      <c r="M56" s="71"/>
    </row>
    <row r="57" spans="1:13" ht="15.75" thickBot="1">
      <c r="A57" s="112"/>
      <c r="B57" s="127" t="s">
        <v>50</v>
      </c>
      <c r="C57" s="128" t="s">
        <v>49</v>
      </c>
      <c r="D57" s="121"/>
      <c r="E57" s="122"/>
      <c r="F57" s="123"/>
      <c r="G57" s="123"/>
      <c r="H57" s="129" t="s">
        <v>49</v>
      </c>
      <c r="I57" s="129" t="s">
        <v>49</v>
      </c>
      <c r="J57" s="124"/>
      <c r="K57" s="123"/>
      <c r="L57" s="123"/>
      <c r="M57" s="125"/>
    </row>
    <row r="58" spans="1:13" ht="15.75" thickBot="1">
      <c r="A58" s="112"/>
      <c r="B58" s="130" t="s">
        <v>51</v>
      </c>
      <c r="C58" s="117" t="s">
        <v>49</v>
      </c>
      <c r="D58" s="118"/>
      <c r="E58" s="119"/>
      <c r="F58" s="116"/>
      <c r="G58" s="116"/>
      <c r="H58" s="116" t="s">
        <v>49</v>
      </c>
      <c r="I58" s="116" t="s">
        <v>49</v>
      </c>
      <c r="J58" s="115"/>
      <c r="K58" s="116"/>
      <c r="L58" s="116"/>
      <c r="M58" s="73"/>
    </row>
    <row r="59" spans="1:13" ht="15.75" thickBot="1">
      <c r="A59" s="112"/>
      <c r="B59" s="52" t="s">
        <v>69</v>
      </c>
      <c r="C59" s="131"/>
      <c r="D59" s="131"/>
      <c r="E59" s="131"/>
      <c r="F59" s="131"/>
      <c r="G59" s="131"/>
      <c r="H59" s="131"/>
      <c r="I59" s="131"/>
      <c r="J59" s="131"/>
      <c r="K59" s="98"/>
      <c r="L59" s="98"/>
      <c r="M59" s="132"/>
    </row>
    <row r="60" spans="1:13" ht="15">
      <c r="A60" s="112"/>
      <c r="B60" s="96" t="s">
        <v>40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32"/>
    </row>
    <row r="61" spans="1:13" ht="15">
      <c r="A61" s="112">
        <v>1</v>
      </c>
      <c r="B61" s="63" t="s">
        <v>70</v>
      </c>
      <c r="C61" s="61" t="s">
        <v>45</v>
      </c>
      <c r="D61" s="61">
        <v>0.5</v>
      </c>
      <c r="E61" s="61">
        <v>0.5</v>
      </c>
      <c r="F61" s="61">
        <v>0</v>
      </c>
      <c r="G61" s="61">
        <v>0</v>
      </c>
      <c r="H61" s="64" t="s">
        <v>71</v>
      </c>
      <c r="I61" s="61" t="s">
        <v>44</v>
      </c>
      <c r="J61" s="61">
        <v>4</v>
      </c>
      <c r="K61" s="61">
        <v>4</v>
      </c>
      <c r="L61" s="61">
        <v>0</v>
      </c>
      <c r="M61" s="61">
        <v>0</v>
      </c>
    </row>
    <row r="62" spans="1:13" ht="15.75" thickBot="1">
      <c r="A62" s="112"/>
      <c r="B62" s="63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5.75" thickBot="1">
      <c r="A63" s="112">
        <v>1</v>
      </c>
      <c r="B63" s="133" t="s">
        <v>72</v>
      </c>
      <c r="C63" s="134" t="s">
        <v>38</v>
      </c>
      <c r="D63" s="134">
        <f>SUM(D22,D24,D32,D40,D41,D43,D44)</f>
        <v>32</v>
      </c>
      <c r="E63" s="134">
        <f>SUM(E22,E24,E32,E40,E41,E43,E44)</f>
        <v>17</v>
      </c>
      <c r="F63" s="134">
        <f>SUM(F22,F24,F32,F40,F41,F43,F44)</f>
        <v>15</v>
      </c>
      <c r="G63" s="134"/>
      <c r="H63" s="134"/>
      <c r="I63" s="134"/>
      <c r="J63" s="134">
        <f>SUM(J22,J24,J32,J40,J41,J43,J44)</f>
        <v>300</v>
      </c>
      <c r="K63" s="134">
        <f>SUM(K22,K24,K32,K40,K41,K43,K44)</f>
        <v>105</v>
      </c>
      <c r="L63" s="134">
        <f>SUM(L22,L24,L32,L40,L41,L43,L44)</f>
        <v>195</v>
      </c>
      <c r="M63" s="134">
        <f>SUM(M22,M24,M32,M40,M41,M43,M44)</f>
        <v>135</v>
      </c>
    </row>
    <row r="64" spans="1:13" ht="15.75" thickBot="1">
      <c r="A64" s="112">
        <v>2</v>
      </c>
      <c r="B64" s="135" t="s">
        <v>73</v>
      </c>
      <c r="C64" s="136" t="s">
        <v>45</v>
      </c>
      <c r="D64" s="136">
        <f>SUM(D23,D25,D26,D33,D34,D42,D45,D46,D47,D61)</f>
        <v>30.5</v>
      </c>
      <c r="E64" s="136">
        <f>SUM(E23,E25,E26,E33,E34,E42,E45,E46,E47,E61)</f>
        <v>18.5</v>
      </c>
      <c r="F64" s="136">
        <f>SUM(F23,F25,F26,F33,F34,F42,F45,F46,F47,F61)</f>
        <v>12</v>
      </c>
      <c r="G64" s="136"/>
      <c r="H64" s="136"/>
      <c r="I64" s="136"/>
      <c r="J64" s="136">
        <f>SUM(J23,J25,J26,J33,J34,J42,J45,J46,J47,J61)</f>
        <v>289</v>
      </c>
      <c r="K64" s="136">
        <f>SUM(K23,K25,K26,K33,K34,K42,K45,K46,K47,K61)</f>
        <v>139</v>
      </c>
      <c r="L64" s="136">
        <f>SUM(L23,L25,L26,L33,L34,L42,L45,L46,L47,L61)</f>
        <v>150</v>
      </c>
      <c r="M64" s="136">
        <f>SUM(M23,M25,M26,M33,M35,M35,M34,M42,M45,M46,M47)</f>
        <v>315</v>
      </c>
    </row>
    <row r="65" spans="1:13" ht="27" thickBot="1">
      <c r="A65" s="137"/>
      <c r="B65" s="138" t="s">
        <v>74</v>
      </c>
      <c r="C65" s="139" t="s">
        <v>49</v>
      </c>
      <c r="D65" s="140">
        <f>SUM(D63:D64)</f>
        <v>62.5</v>
      </c>
      <c r="E65" s="141">
        <f>SUM(E63:E64)</f>
        <v>35.5</v>
      </c>
      <c r="F65" s="141">
        <f>SUM(F63,F64)</f>
        <v>27</v>
      </c>
      <c r="G65" s="141"/>
      <c r="H65" s="142"/>
      <c r="I65" s="143"/>
      <c r="J65" s="144">
        <f>SUM(J63,J64)</f>
        <v>589</v>
      </c>
      <c r="K65" s="142">
        <f>SUM(K63:K64)</f>
        <v>244</v>
      </c>
      <c r="L65" s="142">
        <f>SUM(L63:L64)</f>
        <v>345</v>
      </c>
      <c r="M65" s="145">
        <f>SUM(M63:M64)</f>
        <v>450</v>
      </c>
    </row>
    <row r="66" spans="1:13" ht="15">
      <c r="A66" s="146"/>
      <c r="B66" s="97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7" ht="15.75" thickBot="1">
      <c r="B67" s="5" t="s">
        <v>75</v>
      </c>
      <c r="G67" s="6"/>
    </row>
    <row r="68" spans="1:13" ht="15">
      <c r="A68" s="7" t="s">
        <v>7</v>
      </c>
      <c r="B68" s="8"/>
      <c r="C68" s="9"/>
      <c r="D68" s="292" t="s">
        <v>8</v>
      </c>
      <c r="E68" s="293"/>
      <c r="F68" s="293"/>
      <c r="G68" s="10" t="s">
        <v>9</v>
      </c>
      <c r="H68" s="11" t="s">
        <v>10</v>
      </c>
      <c r="I68" s="12" t="s">
        <v>11</v>
      </c>
      <c r="J68" s="294" t="s">
        <v>12</v>
      </c>
      <c r="K68" s="295"/>
      <c r="L68" s="295"/>
      <c r="M68" s="296"/>
    </row>
    <row r="69" spans="1:13" ht="15">
      <c r="A69" s="13"/>
      <c r="B69" s="14" t="s">
        <v>13</v>
      </c>
      <c r="C69" s="15" t="s">
        <v>14</v>
      </c>
      <c r="D69" s="16" t="s">
        <v>15</v>
      </c>
      <c r="E69" s="17" t="s">
        <v>16</v>
      </c>
      <c r="F69" s="18" t="s">
        <v>17</v>
      </c>
      <c r="G69" s="19" t="s">
        <v>18</v>
      </c>
      <c r="H69" s="20" t="s">
        <v>19</v>
      </c>
      <c r="I69" s="21" t="s">
        <v>20</v>
      </c>
      <c r="J69" s="22" t="s">
        <v>15</v>
      </c>
      <c r="K69" s="300" t="s">
        <v>21</v>
      </c>
      <c r="L69" s="300"/>
      <c r="M69" s="23" t="s">
        <v>22</v>
      </c>
    </row>
    <row r="70" spans="1:13" ht="15">
      <c r="A70" s="24"/>
      <c r="B70" s="14" t="s">
        <v>23</v>
      </c>
      <c r="C70" s="25"/>
      <c r="D70" s="26"/>
      <c r="E70" s="17" t="s">
        <v>24</v>
      </c>
      <c r="F70" s="27" t="s">
        <v>25</v>
      </c>
      <c r="G70" s="28" t="s">
        <v>26</v>
      </c>
      <c r="H70" s="20"/>
      <c r="I70" s="29" t="s">
        <v>27</v>
      </c>
      <c r="J70" s="30"/>
      <c r="K70" s="31" t="s">
        <v>28</v>
      </c>
      <c r="L70" s="32" t="s">
        <v>29</v>
      </c>
      <c r="M70" s="33"/>
    </row>
    <row r="71" spans="1:13" ht="15">
      <c r="A71" s="26"/>
      <c r="B71" s="14"/>
      <c r="C71" s="34"/>
      <c r="D71" s="26"/>
      <c r="E71" s="17" t="s">
        <v>30</v>
      </c>
      <c r="F71" s="27" t="s">
        <v>31</v>
      </c>
      <c r="G71" s="28" t="s">
        <v>32</v>
      </c>
      <c r="H71" s="34"/>
      <c r="I71" s="21" t="s">
        <v>33</v>
      </c>
      <c r="J71" s="35"/>
      <c r="K71" s="36"/>
      <c r="L71" s="37"/>
      <c r="M71" s="38"/>
    </row>
    <row r="72" spans="1:13" ht="15">
      <c r="A72" s="26"/>
      <c r="B72" s="39"/>
      <c r="C72" s="40"/>
      <c r="D72" s="26"/>
      <c r="E72" s="17" t="s">
        <v>34</v>
      </c>
      <c r="F72" s="27"/>
      <c r="G72" s="28" t="s">
        <v>35</v>
      </c>
      <c r="H72" s="20"/>
      <c r="I72" s="26" t="s">
        <v>36</v>
      </c>
      <c r="J72" s="41"/>
      <c r="K72" s="36"/>
      <c r="L72" s="42"/>
      <c r="M72" s="43"/>
    </row>
    <row r="73" spans="1:13" ht="15">
      <c r="A73" s="26"/>
      <c r="B73" s="39"/>
      <c r="C73" s="40"/>
      <c r="D73" s="26"/>
      <c r="E73" s="17"/>
      <c r="F73" s="27"/>
      <c r="G73" s="28"/>
      <c r="H73" s="20"/>
      <c r="I73" s="26"/>
      <c r="J73" s="41"/>
      <c r="K73" s="36"/>
      <c r="L73" s="42"/>
      <c r="M73" s="43"/>
    </row>
    <row r="74" spans="1:13" ht="15.75" thickBot="1">
      <c r="A74" s="44"/>
      <c r="B74" s="45"/>
      <c r="C74" s="6"/>
      <c r="D74" s="44"/>
      <c r="E74" s="46"/>
      <c r="F74" s="47"/>
      <c r="G74" s="46"/>
      <c r="H74" s="6"/>
      <c r="I74" s="44"/>
      <c r="J74" s="48"/>
      <c r="K74" s="49"/>
      <c r="L74" s="50"/>
      <c r="M74" s="51"/>
    </row>
    <row r="75" spans="1:13" ht="15.75" thickBot="1">
      <c r="A75" s="44"/>
      <c r="B75" s="52" t="s">
        <v>37</v>
      </c>
      <c r="C75" s="53"/>
      <c r="D75" s="6"/>
      <c r="E75" s="6"/>
      <c r="F75" s="6"/>
      <c r="G75" s="6"/>
      <c r="H75" s="6"/>
      <c r="I75" s="6"/>
      <c r="J75" s="6"/>
      <c r="K75" s="6"/>
      <c r="L75" s="6"/>
      <c r="M75" s="54"/>
    </row>
    <row r="76" spans="1:13" ht="15">
      <c r="A76" s="55" t="s">
        <v>38</v>
      </c>
      <c r="B76" s="56" t="s">
        <v>39</v>
      </c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8"/>
    </row>
    <row r="77" spans="1:13" ht="15">
      <c r="A77" s="59"/>
      <c r="B77" s="59" t="s">
        <v>76</v>
      </c>
      <c r="C77" s="63"/>
      <c r="D77" s="63"/>
      <c r="E77" s="63"/>
      <c r="F77" s="63"/>
      <c r="G77" s="63"/>
      <c r="H77" s="63"/>
      <c r="I77" s="61"/>
      <c r="J77" s="61"/>
      <c r="K77" s="63"/>
      <c r="L77" s="63"/>
      <c r="M77" s="147"/>
    </row>
    <row r="78" spans="1:13" ht="15">
      <c r="A78" s="63">
        <v>1</v>
      </c>
      <c r="B78" s="63" t="s">
        <v>41</v>
      </c>
      <c r="C78" s="63" t="s">
        <v>77</v>
      </c>
      <c r="D78" s="63">
        <v>2</v>
      </c>
      <c r="E78" s="63">
        <v>1</v>
      </c>
      <c r="F78" s="63">
        <v>1</v>
      </c>
      <c r="G78" s="63">
        <v>0</v>
      </c>
      <c r="H78" s="112" t="s">
        <v>43</v>
      </c>
      <c r="I78" s="256" t="s">
        <v>66</v>
      </c>
      <c r="J78" s="61">
        <v>30</v>
      </c>
      <c r="K78" s="63">
        <v>0</v>
      </c>
      <c r="L78" s="63">
        <v>30</v>
      </c>
      <c r="M78" s="147">
        <v>0</v>
      </c>
    </row>
    <row r="79" spans="1:13" ht="15">
      <c r="A79" s="63">
        <v>2</v>
      </c>
      <c r="B79" s="63" t="s">
        <v>41</v>
      </c>
      <c r="C79" s="63" t="s">
        <v>78</v>
      </c>
      <c r="D79" s="63">
        <v>2</v>
      </c>
      <c r="E79" s="63">
        <v>1</v>
      </c>
      <c r="F79" s="63">
        <v>1</v>
      </c>
      <c r="G79" s="63">
        <v>0</v>
      </c>
      <c r="H79" s="112" t="s">
        <v>54</v>
      </c>
      <c r="I79" s="256" t="s">
        <v>66</v>
      </c>
      <c r="J79" s="61">
        <v>30</v>
      </c>
      <c r="K79" s="63">
        <v>0</v>
      </c>
      <c r="L79" s="63">
        <v>30</v>
      </c>
      <c r="M79" s="147">
        <v>0</v>
      </c>
    </row>
    <row r="80" spans="1:13" ht="15.75" thickBot="1">
      <c r="A80" s="63">
        <v>3</v>
      </c>
      <c r="B80" s="112" t="s">
        <v>79</v>
      </c>
      <c r="C80" s="63" t="s">
        <v>77</v>
      </c>
      <c r="D80" s="63">
        <v>2</v>
      </c>
      <c r="E80" s="63">
        <v>1</v>
      </c>
      <c r="F80" s="63">
        <v>1</v>
      </c>
      <c r="G80" s="63">
        <v>1</v>
      </c>
      <c r="H80" s="112" t="s">
        <v>43</v>
      </c>
      <c r="I80" s="61" t="s">
        <v>44</v>
      </c>
      <c r="J80" s="61">
        <v>30</v>
      </c>
      <c r="K80" s="63">
        <v>0</v>
      </c>
      <c r="L80" s="63">
        <v>30</v>
      </c>
      <c r="M80" s="147">
        <v>0</v>
      </c>
    </row>
    <row r="81" spans="1:13" ht="15.75" thickBot="1">
      <c r="A81" s="44"/>
      <c r="B81" s="45" t="s">
        <v>48</v>
      </c>
      <c r="C81" s="44"/>
      <c r="D81" s="68">
        <f>SUM(D78:D80)</f>
        <v>6</v>
      </c>
      <c r="E81" s="69">
        <f>SUM(E78:E80)</f>
        <v>3</v>
      </c>
      <c r="F81" s="70">
        <f>SUM(F78:F80)</f>
        <v>3</v>
      </c>
      <c r="G81" s="70">
        <v>1</v>
      </c>
      <c r="H81" s="70" t="s">
        <v>49</v>
      </c>
      <c r="I81" s="71" t="s">
        <v>49</v>
      </c>
      <c r="J81" s="72">
        <f>SUM(J78:J80)</f>
        <v>90</v>
      </c>
      <c r="K81" s="70">
        <v>0</v>
      </c>
      <c r="L81" s="70">
        <f>SUM(L78:L80)</f>
        <v>90</v>
      </c>
      <c r="M81" s="73">
        <v>0</v>
      </c>
    </row>
    <row r="82" spans="1:13" ht="15">
      <c r="A82" s="74"/>
      <c r="B82" s="75" t="s">
        <v>50</v>
      </c>
      <c r="C82" s="74"/>
      <c r="D82" s="77">
        <v>1</v>
      </c>
      <c r="E82" s="78">
        <v>1</v>
      </c>
      <c r="F82" s="79">
        <v>1</v>
      </c>
      <c r="G82" s="79">
        <v>1</v>
      </c>
      <c r="H82" s="80" t="s">
        <v>49</v>
      </c>
      <c r="I82" s="81" t="s">
        <v>49</v>
      </c>
      <c r="J82" s="82">
        <v>30</v>
      </c>
      <c r="K82" s="79">
        <v>0</v>
      </c>
      <c r="L82" s="79">
        <v>30</v>
      </c>
      <c r="M82" s="83">
        <v>0</v>
      </c>
    </row>
    <row r="83" spans="1:13" ht="15.75" thickBot="1">
      <c r="A83" s="84"/>
      <c r="B83" s="85" t="s">
        <v>51</v>
      </c>
      <c r="C83" s="84"/>
      <c r="D83" s="87">
        <v>0</v>
      </c>
      <c r="E83" s="88">
        <v>0</v>
      </c>
      <c r="F83" s="89">
        <v>0</v>
      </c>
      <c r="G83" s="89">
        <v>0</v>
      </c>
      <c r="H83" s="70" t="s">
        <v>49</v>
      </c>
      <c r="I83" s="71" t="s">
        <v>49</v>
      </c>
      <c r="J83" s="90">
        <v>0</v>
      </c>
      <c r="K83" s="89">
        <v>0</v>
      </c>
      <c r="L83" s="89">
        <v>0</v>
      </c>
      <c r="M83" s="23">
        <v>0</v>
      </c>
    </row>
    <row r="84" spans="1:13" ht="15.75" thickBot="1">
      <c r="A84" s="91" t="s">
        <v>45</v>
      </c>
      <c r="B84" s="92" t="s">
        <v>52</v>
      </c>
      <c r="C84" s="92"/>
      <c r="D84" s="92"/>
      <c r="E84" s="92"/>
      <c r="F84" s="148"/>
      <c r="G84" s="148"/>
      <c r="H84" s="148"/>
      <c r="I84" s="148"/>
      <c r="J84" s="148"/>
      <c r="K84" s="148"/>
      <c r="L84" s="148"/>
      <c r="M84" s="149"/>
    </row>
    <row r="85" spans="1:13" ht="15">
      <c r="A85" s="106"/>
      <c r="B85" s="150" t="s">
        <v>76</v>
      </c>
      <c r="C85" s="74"/>
      <c r="D85" s="151"/>
      <c r="E85" s="152"/>
      <c r="F85" s="153"/>
      <c r="G85" s="153"/>
      <c r="H85" s="153"/>
      <c r="I85" s="83"/>
      <c r="J85" s="82"/>
      <c r="K85" s="153"/>
      <c r="L85" s="153"/>
      <c r="M85" s="154"/>
    </row>
    <row r="86" spans="1:13" ht="15">
      <c r="A86" s="106">
        <v>1</v>
      </c>
      <c r="B86" s="101" t="s">
        <v>80</v>
      </c>
      <c r="C86" s="106" t="s">
        <v>77</v>
      </c>
      <c r="D86" s="155">
        <v>4</v>
      </c>
      <c r="E86" s="156">
        <v>2</v>
      </c>
      <c r="F86" s="63">
        <v>2</v>
      </c>
      <c r="G86" s="63">
        <v>0</v>
      </c>
      <c r="H86" s="112" t="s">
        <v>43</v>
      </c>
      <c r="I86" s="105" t="s">
        <v>44</v>
      </c>
      <c r="J86" s="157">
        <v>45</v>
      </c>
      <c r="K86" s="63">
        <v>15</v>
      </c>
      <c r="L86" s="63">
        <v>30</v>
      </c>
      <c r="M86" s="158">
        <v>5</v>
      </c>
    </row>
    <row r="87" spans="1:13" ht="15">
      <c r="A87" s="106">
        <v>2</v>
      </c>
      <c r="B87" s="101" t="s">
        <v>81</v>
      </c>
      <c r="C87" s="106" t="s">
        <v>77</v>
      </c>
      <c r="D87" s="155">
        <v>5</v>
      </c>
      <c r="E87" s="156">
        <v>3</v>
      </c>
      <c r="F87" s="63">
        <v>2</v>
      </c>
      <c r="G87" s="63">
        <v>2</v>
      </c>
      <c r="H87" s="112" t="s">
        <v>43</v>
      </c>
      <c r="I87" s="105" t="s">
        <v>44</v>
      </c>
      <c r="J87" s="157">
        <v>45</v>
      </c>
      <c r="K87" s="63">
        <v>15</v>
      </c>
      <c r="L87" s="63">
        <v>30</v>
      </c>
      <c r="M87" s="158">
        <v>5</v>
      </c>
    </row>
    <row r="88" spans="1:13" ht="15">
      <c r="A88" s="106">
        <v>3</v>
      </c>
      <c r="B88" s="159" t="s">
        <v>82</v>
      </c>
      <c r="C88" s="84" t="s">
        <v>78</v>
      </c>
      <c r="D88" s="160">
        <v>6</v>
      </c>
      <c r="E88" s="161">
        <v>3</v>
      </c>
      <c r="F88" s="162">
        <v>3</v>
      </c>
      <c r="G88" s="162">
        <v>3</v>
      </c>
      <c r="H88" s="137" t="s">
        <v>54</v>
      </c>
      <c r="I88" s="23" t="s">
        <v>44</v>
      </c>
      <c r="J88" s="90">
        <v>60</v>
      </c>
      <c r="K88" s="162">
        <v>30</v>
      </c>
      <c r="L88" s="162">
        <v>30</v>
      </c>
      <c r="M88" s="163">
        <v>15</v>
      </c>
    </row>
    <row r="89" spans="1:13" ht="15">
      <c r="A89" s="106">
        <v>4</v>
      </c>
      <c r="B89" s="101" t="s">
        <v>83</v>
      </c>
      <c r="C89" s="106" t="s">
        <v>77</v>
      </c>
      <c r="D89" s="155">
        <v>4</v>
      </c>
      <c r="E89" s="156">
        <v>2</v>
      </c>
      <c r="F89" s="63">
        <v>2</v>
      </c>
      <c r="G89" s="63">
        <v>2</v>
      </c>
      <c r="H89" s="112" t="s">
        <v>43</v>
      </c>
      <c r="I89" s="105" t="s">
        <v>44</v>
      </c>
      <c r="J89" s="157">
        <v>45</v>
      </c>
      <c r="K89" s="63">
        <v>30</v>
      </c>
      <c r="L89" s="63">
        <v>15</v>
      </c>
      <c r="M89" s="158">
        <v>5</v>
      </c>
    </row>
    <row r="90" spans="1:13" s="259" customFormat="1" ht="15">
      <c r="A90" s="258">
        <v>5</v>
      </c>
      <c r="B90" s="265" t="s">
        <v>84</v>
      </c>
      <c r="C90" s="258" t="s">
        <v>78</v>
      </c>
      <c r="D90" s="266">
        <v>6</v>
      </c>
      <c r="E90" s="267">
        <v>3</v>
      </c>
      <c r="F90" s="260">
        <v>3</v>
      </c>
      <c r="G90" s="260">
        <v>3</v>
      </c>
      <c r="H90" s="257" t="s">
        <v>54</v>
      </c>
      <c r="I90" s="268" t="s">
        <v>44</v>
      </c>
      <c r="J90" s="269">
        <v>60</v>
      </c>
      <c r="K90" s="260">
        <v>30</v>
      </c>
      <c r="L90" s="260">
        <v>30</v>
      </c>
      <c r="M90" s="270">
        <v>15</v>
      </c>
    </row>
    <row r="91" spans="1:13" s="259" customFormat="1" ht="15">
      <c r="A91" s="258">
        <v>6</v>
      </c>
      <c r="B91" s="265" t="s">
        <v>85</v>
      </c>
      <c r="C91" s="258" t="s">
        <v>77</v>
      </c>
      <c r="D91" s="266">
        <v>4</v>
      </c>
      <c r="E91" s="267">
        <v>2</v>
      </c>
      <c r="F91" s="260">
        <v>2</v>
      </c>
      <c r="G91" s="260">
        <v>0</v>
      </c>
      <c r="H91" s="257" t="s">
        <v>43</v>
      </c>
      <c r="I91" s="268" t="s">
        <v>44</v>
      </c>
      <c r="J91" s="269">
        <v>45</v>
      </c>
      <c r="K91" s="260">
        <v>15</v>
      </c>
      <c r="L91" s="260">
        <v>30</v>
      </c>
      <c r="M91" s="270">
        <v>5</v>
      </c>
    </row>
    <row r="92" spans="1:13" s="259" customFormat="1" ht="15">
      <c r="A92" s="258">
        <v>7</v>
      </c>
      <c r="B92" s="265" t="s">
        <v>86</v>
      </c>
      <c r="C92" s="258" t="s">
        <v>78</v>
      </c>
      <c r="D92" s="266">
        <v>6</v>
      </c>
      <c r="E92" s="267">
        <v>3</v>
      </c>
      <c r="F92" s="260">
        <v>3</v>
      </c>
      <c r="G92" s="260">
        <v>0</v>
      </c>
      <c r="H92" s="257" t="s">
        <v>54</v>
      </c>
      <c r="I92" s="268" t="s">
        <v>44</v>
      </c>
      <c r="J92" s="269">
        <v>60</v>
      </c>
      <c r="K92" s="260">
        <v>30</v>
      </c>
      <c r="L92" s="260">
        <v>30</v>
      </c>
      <c r="M92" s="270">
        <v>15</v>
      </c>
    </row>
    <row r="93" spans="1:13" s="259" customFormat="1" ht="15">
      <c r="A93" s="258">
        <v>8</v>
      </c>
      <c r="B93" s="271" t="s">
        <v>87</v>
      </c>
      <c r="C93" s="272" t="s">
        <v>78</v>
      </c>
      <c r="D93" s="273">
        <v>6</v>
      </c>
      <c r="E93" s="274">
        <v>3</v>
      </c>
      <c r="F93" s="275">
        <v>3</v>
      </c>
      <c r="G93" s="275">
        <v>0</v>
      </c>
      <c r="H93" s="276" t="s">
        <v>54</v>
      </c>
      <c r="I93" s="277" t="s">
        <v>44</v>
      </c>
      <c r="J93" s="278">
        <v>60</v>
      </c>
      <c r="K93" s="275">
        <v>30</v>
      </c>
      <c r="L93" s="275">
        <v>30</v>
      </c>
      <c r="M93" s="279">
        <v>15</v>
      </c>
    </row>
    <row r="94" spans="1:13" ht="15.75" thickBot="1">
      <c r="A94" s="74"/>
      <c r="B94" s="107" t="s">
        <v>48</v>
      </c>
      <c r="C94" s="74"/>
      <c r="D94" s="151">
        <f>SUM(D85:D93)</f>
        <v>41</v>
      </c>
      <c r="E94" s="152">
        <f>SUM(E85:E93)</f>
        <v>21</v>
      </c>
      <c r="F94" s="153">
        <f>SUM(F85:F93)</f>
        <v>20</v>
      </c>
      <c r="G94" s="153">
        <v>10</v>
      </c>
      <c r="H94" s="61" t="s">
        <v>49</v>
      </c>
      <c r="I94" s="61" t="s">
        <v>49</v>
      </c>
      <c r="J94" s="109">
        <f>SUM(J85:J93)</f>
        <v>420</v>
      </c>
      <c r="K94" s="153">
        <f>SUM(K85:K93)</f>
        <v>195</v>
      </c>
      <c r="L94" s="153">
        <f>SUM(L85:L93)</f>
        <v>225</v>
      </c>
      <c r="M94" s="154">
        <f>SUM(M86:M93)</f>
        <v>80</v>
      </c>
    </row>
    <row r="95" spans="1:13" ht="15">
      <c r="A95" s="74"/>
      <c r="B95" s="75" t="s">
        <v>50</v>
      </c>
      <c r="C95" s="74"/>
      <c r="D95" s="77">
        <v>10</v>
      </c>
      <c r="E95" s="78">
        <v>0</v>
      </c>
      <c r="F95" s="79">
        <v>10</v>
      </c>
      <c r="G95" s="79">
        <v>10</v>
      </c>
      <c r="H95" s="61" t="s">
        <v>49</v>
      </c>
      <c r="I95" s="61" t="s">
        <v>49</v>
      </c>
      <c r="J95" s="109">
        <v>195</v>
      </c>
      <c r="K95" s="79">
        <v>105</v>
      </c>
      <c r="L95" s="79">
        <v>90</v>
      </c>
      <c r="M95" s="83">
        <v>105</v>
      </c>
    </row>
    <row r="96" spans="1:13" ht="15.75" thickBot="1">
      <c r="A96" s="84"/>
      <c r="B96" s="85" t="s">
        <v>51</v>
      </c>
      <c r="C96" s="84">
        <v>0</v>
      </c>
      <c r="D96" s="87">
        <v>0</v>
      </c>
      <c r="E96" s="88">
        <v>0</v>
      </c>
      <c r="F96" s="89">
        <v>0</v>
      </c>
      <c r="G96" s="89">
        <v>0</v>
      </c>
      <c r="H96" s="61" t="s">
        <v>49</v>
      </c>
      <c r="I96" s="61" t="s">
        <v>49</v>
      </c>
      <c r="J96" s="110">
        <v>0</v>
      </c>
      <c r="K96" s="89">
        <v>0</v>
      </c>
      <c r="L96" s="89">
        <v>0</v>
      </c>
      <c r="M96" s="23">
        <v>0</v>
      </c>
    </row>
    <row r="97" spans="1:13" ht="15">
      <c r="A97" s="55" t="s">
        <v>77</v>
      </c>
      <c r="B97" s="56" t="s">
        <v>57</v>
      </c>
      <c r="C97" s="56"/>
      <c r="D97" s="57"/>
      <c r="E97" s="57"/>
      <c r="F97" s="57"/>
      <c r="G97" s="57"/>
      <c r="H97" s="34"/>
      <c r="I97" s="34"/>
      <c r="J97" s="57"/>
      <c r="K97" s="57"/>
      <c r="L97" s="57"/>
      <c r="M97" s="58"/>
    </row>
    <row r="98" spans="1:13" ht="15">
      <c r="A98" s="63"/>
      <c r="B98" s="59" t="s">
        <v>76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</row>
    <row r="99" spans="1:13" ht="15">
      <c r="A99" s="63">
        <v>1</v>
      </c>
      <c r="B99" s="112" t="s">
        <v>88</v>
      </c>
      <c r="C99" s="112" t="s">
        <v>77</v>
      </c>
      <c r="D99" s="112">
        <v>2</v>
      </c>
      <c r="E99" s="112">
        <v>1</v>
      </c>
      <c r="F99" s="112">
        <v>1</v>
      </c>
      <c r="G99" s="112">
        <v>0</v>
      </c>
      <c r="H99" s="112" t="s">
        <v>43</v>
      </c>
      <c r="I99" s="112" t="s">
        <v>44</v>
      </c>
      <c r="J99" s="112">
        <v>30</v>
      </c>
      <c r="K99" s="112">
        <v>15</v>
      </c>
      <c r="L99" s="112">
        <v>15</v>
      </c>
      <c r="M99" s="112">
        <v>0</v>
      </c>
    </row>
    <row r="100" spans="1:13" ht="15">
      <c r="A100" s="63">
        <v>2</v>
      </c>
      <c r="B100" s="112" t="s">
        <v>89</v>
      </c>
      <c r="C100" s="112" t="s">
        <v>77</v>
      </c>
      <c r="D100" s="112">
        <v>3</v>
      </c>
      <c r="E100" s="112">
        <v>2</v>
      </c>
      <c r="F100" s="112">
        <v>1</v>
      </c>
      <c r="G100" s="112">
        <v>0</v>
      </c>
      <c r="H100" s="112" t="s">
        <v>54</v>
      </c>
      <c r="I100" s="112" t="s">
        <v>44</v>
      </c>
      <c r="J100" s="112">
        <v>45</v>
      </c>
      <c r="K100" s="112">
        <v>30</v>
      </c>
      <c r="L100" s="112">
        <v>15</v>
      </c>
      <c r="M100" s="112">
        <v>5</v>
      </c>
    </row>
    <row r="101" spans="1:13" ht="15">
      <c r="A101" s="63">
        <v>3</v>
      </c>
      <c r="B101" s="112" t="s">
        <v>90</v>
      </c>
      <c r="C101" s="112" t="s">
        <v>77</v>
      </c>
      <c r="D101" s="112">
        <v>3</v>
      </c>
      <c r="E101" s="112">
        <v>2</v>
      </c>
      <c r="F101" s="112">
        <v>1</v>
      </c>
      <c r="G101" s="112">
        <v>0</v>
      </c>
      <c r="H101" s="112" t="s">
        <v>54</v>
      </c>
      <c r="I101" s="112" t="s">
        <v>44</v>
      </c>
      <c r="J101" s="112">
        <v>30</v>
      </c>
      <c r="K101" s="112">
        <v>15</v>
      </c>
      <c r="L101" s="112">
        <v>15</v>
      </c>
      <c r="M101" s="112">
        <v>20</v>
      </c>
    </row>
    <row r="102" spans="1:13" ht="15">
      <c r="A102" s="63">
        <v>4</v>
      </c>
      <c r="B102" s="112" t="s">
        <v>91</v>
      </c>
      <c r="C102" s="112" t="s">
        <v>78</v>
      </c>
      <c r="D102" s="112">
        <v>2</v>
      </c>
      <c r="E102" s="112">
        <v>1</v>
      </c>
      <c r="F102" s="112">
        <v>1</v>
      </c>
      <c r="G102" s="112">
        <v>0</v>
      </c>
      <c r="H102" s="112" t="s">
        <v>43</v>
      </c>
      <c r="I102" s="112" t="s">
        <v>44</v>
      </c>
      <c r="J102" s="112">
        <v>30</v>
      </c>
      <c r="K102" s="112">
        <v>15</v>
      </c>
      <c r="L102" s="112">
        <v>15</v>
      </c>
      <c r="M102" s="112">
        <v>0</v>
      </c>
    </row>
    <row r="103" spans="1:13" ht="15">
      <c r="A103" s="63">
        <v>5</v>
      </c>
      <c r="B103" s="112" t="s">
        <v>92</v>
      </c>
      <c r="C103" s="112" t="s">
        <v>78</v>
      </c>
      <c r="D103" s="112">
        <v>2</v>
      </c>
      <c r="E103" s="112">
        <v>1</v>
      </c>
      <c r="F103" s="112">
        <v>1</v>
      </c>
      <c r="G103" s="112">
        <v>0</v>
      </c>
      <c r="H103" s="112" t="s">
        <v>43</v>
      </c>
      <c r="I103" s="112" t="s">
        <v>44</v>
      </c>
      <c r="J103" s="112">
        <v>30</v>
      </c>
      <c r="K103" s="112">
        <v>30</v>
      </c>
      <c r="L103" s="112"/>
      <c r="M103" s="112">
        <v>0</v>
      </c>
    </row>
    <row r="104" spans="1:13" ht="15">
      <c r="A104" s="63"/>
      <c r="B104" s="63" t="s">
        <v>48</v>
      </c>
      <c r="C104" s="63"/>
      <c r="D104" s="61">
        <f>SUM(D98:D103)</f>
        <v>12</v>
      </c>
      <c r="E104" s="61">
        <f>SUM(E98:E103)</f>
        <v>7</v>
      </c>
      <c r="F104" s="61">
        <f>SUM(F98:F103)</f>
        <v>5</v>
      </c>
      <c r="G104" s="61">
        <v>0</v>
      </c>
      <c r="H104" s="61" t="s">
        <v>49</v>
      </c>
      <c r="I104" s="61" t="s">
        <v>49</v>
      </c>
      <c r="J104" s="61">
        <f>SUM(J98:J103)</f>
        <v>165</v>
      </c>
      <c r="K104" s="61">
        <f>SUM(K98:K103)</f>
        <v>105</v>
      </c>
      <c r="L104" s="61">
        <f>SUM(L98:L103)</f>
        <v>60</v>
      </c>
      <c r="M104" s="61">
        <f>SUM(M99:M103)</f>
        <v>25</v>
      </c>
    </row>
    <row r="105" spans="1:13" ht="15">
      <c r="A105" s="74"/>
      <c r="B105" s="107" t="s">
        <v>50</v>
      </c>
      <c r="C105" s="74"/>
      <c r="D105" s="77">
        <v>0</v>
      </c>
      <c r="E105" s="78">
        <v>0</v>
      </c>
      <c r="F105" s="79">
        <v>0</v>
      </c>
      <c r="G105" s="79">
        <v>0</v>
      </c>
      <c r="H105" s="79" t="s">
        <v>49</v>
      </c>
      <c r="I105" s="83" t="s">
        <v>49</v>
      </c>
      <c r="J105" s="82">
        <v>0</v>
      </c>
      <c r="K105" s="79">
        <v>0</v>
      </c>
      <c r="L105" s="79">
        <v>0</v>
      </c>
      <c r="M105" s="83">
        <v>0</v>
      </c>
    </row>
    <row r="106" spans="1:13" ht="15.75" thickBot="1">
      <c r="A106" s="84"/>
      <c r="B106" s="85" t="s">
        <v>51</v>
      </c>
      <c r="C106" s="84"/>
      <c r="D106" s="87">
        <v>0</v>
      </c>
      <c r="E106" s="88">
        <v>0</v>
      </c>
      <c r="F106" s="89">
        <v>0</v>
      </c>
      <c r="G106" s="89">
        <v>0</v>
      </c>
      <c r="H106" s="70" t="s">
        <v>49</v>
      </c>
      <c r="I106" s="71" t="s">
        <v>49</v>
      </c>
      <c r="J106" s="90">
        <v>0</v>
      </c>
      <c r="K106" s="89">
        <v>0</v>
      </c>
      <c r="L106" s="89">
        <v>0</v>
      </c>
      <c r="M106" s="23">
        <v>0</v>
      </c>
    </row>
    <row r="107" spans="1:13" ht="15.75" thickBot="1">
      <c r="A107" s="91" t="s">
        <v>78</v>
      </c>
      <c r="B107" s="92" t="s">
        <v>67</v>
      </c>
      <c r="C107" s="94"/>
      <c r="D107" s="92"/>
      <c r="E107" s="92"/>
      <c r="F107" s="92"/>
      <c r="G107" s="148"/>
      <c r="H107" s="94"/>
      <c r="I107" s="94"/>
      <c r="J107" s="148"/>
      <c r="K107" s="148"/>
      <c r="L107" s="148"/>
      <c r="M107" s="149"/>
    </row>
    <row r="108" spans="1:13" ht="15.75" thickBot="1">
      <c r="A108" s="164"/>
      <c r="B108" s="113" t="s">
        <v>48</v>
      </c>
      <c r="C108" s="114" t="s">
        <v>49</v>
      </c>
      <c r="D108" s="48"/>
      <c r="E108" s="49"/>
      <c r="F108" s="50"/>
      <c r="G108" s="50"/>
      <c r="H108" s="70" t="s">
        <v>49</v>
      </c>
      <c r="I108" s="70" t="s">
        <v>49</v>
      </c>
      <c r="J108" s="165"/>
      <c r="K108" s="166"/>
      <c r="L108" s="166"/>
      <c r="M108" s="167"/>
    </row>
    <row r="109" spans="1:13" ht="15.75" thickBot="1">
      <c r="A109" s="164"/>
      <c r="B109" s="113" t="s">
        <v>50</v>
      </c>
      <c r="C109" s="117" t="s">
        <v>49</v>
      </c>
      <c r="D109" s="168"/>
      <c r="E109" s="169"/>
      <c r="F109" s="166"/>
      <c r="G109" s="166"/>
      <c r="H109" s="116" t="s">
        <v>49</v>
      </c>
      <c r="I109" s="116" t="s">
        <v>49</v>
      </c>
      <c r="J109" s="165"/>
      <c r="K109" s="166"/>
      <c r="L109" s="166"/>
      <c r="M109" s="167"/>
    </row>
    <row r="110" spans="1:13" ht="15">
      <c r="A110" s="26"/>
      <c r="B110" s="85" t="s">
        <v>51</v>
      </c>
      <c r="C110" s="120" t="s">
        <v>49</v>
      </c>
      <c r="D110" s="41"/>
      <c r="E110" s="36"/>
      <c r="F110" s="42"/>
      <c r="G110" s="42"/>
      <c r="H110" s="123" t="s">
        <v>49</v>
      </c>
      <c r="I110" s="123" t="s">
        <v>49</v>
      </c>
      <c r="J110" s="170"/>
      <c r="K110" s="42"/>
      <c r="L110" s="42"/>
      <c r="M110" s="43"/>
    </row>
    <row r="111" spans="1:13" ht="15.75" thickBot="1">
      <c r="A111" s="44"/>
      <c r="B111" s="45" t="s">
        <v>48</v>
      </c>
      <c r="C111" s="114" t="s">
        <v>49</v>
      </c>
      <c r="D111" s="48"/>
      <c r="E111" s="171"/>
      <c r="F111" s="50"/>
      <c r="G111" s="50"/>
      <c r="H111" s="70" t="s">
        <v>49</v>
      </c>
      <c r="I111" s="70" t="s">
        <v>49</v>
      </c>
      <c r="J111" s="172"/>
      <c r="K111" s="50"/>
      <c r="L111" s="50"/>
      <c r="M111" s="51"/>
    </row>
    <row r="112" spans="1:13" ht="15.75" thickBot="1">
      <c r="A112" s="26"/>
      <c r="B112" s="127" t="s">
        <v>50</v>
      </c>
      <c r="C112" s="128" t="s">
        <v>49</v>
      </c>
      <c r="D112" s="41"/>
      <c r="E112" s="36"/>
      <c r="F112" s="42"/>
      <c r="G112" s="42"/>
      <c r="H112" s="129" t="s">
        <v>49</v>
      </c>
      <c r="I112" s="129" t="s">
        <v>49</v>
      </c>
      <c r="J112" s="170"/>
      <c r="K112" s="42"/>
      <c r="L112" s="42"/>
      <c r="M112" s="43"/>
    </row>
    <row r="113" spans="1:13" ht="15.75" thickBot="1">
      <c r="A113" s="164"/>
      <c r="B113" s="130" t="s">
        <v>51</v>
      </c>
      <c r="C113" s="117" t="s">
        <v>49</v>
      </c>
      <c r="D113" s="168"/>
      <c r="E113" s="169"/>
      <c r="F113" s="166"/>
      <c r="G113" s="166"/>
      <c r="H113" s="116" t="s">
        <v>49</v>
      </c>
      <c r="I113" s="116" t="s">
        <v>49</v>
      </c>
      <c r="J113" s="165"/>
      <c r="K113" s="166"/>
      <c r="L113" s="166"/>
      <c r="M113" s="167"/>
    </row>
    <row r="114" spans="1:13" ht="15.75" thickBot="1">
      <c r="A114" s="173" t="s">
        <v>93</v>
      </c>
      <c r="B114" s="52" t="s">
        <v>69</v>
      </c>
      <c r="C114" s="131"/>
      <c r="D114" s="6"/>
      <c r="E114" s="6"/>
      <c r="F114" s="6"/>
      <c r="G114" s="6"/>
      <c r="H114" s="131"/>
      <c r="I114" s="131"/>
      <c r="J114" s="6"/>
      <c r="K114" s="34"/>
      <c r="L114" s="34"/>
      <c r="M114" s="174"/>
    </row>
    <row r="115" spans="1:13" ht="15">
      <c r="A115" s="24"/>
      <c r="B115" s="96" t="s">
        <v>76</v>
      </c>
      <c r="C115" s="98"/>
      <c r="D115" s="34"/>
      <c r="E115" s="34"/>
      <c r="F115" s="34"/>
      <c r="G115" s="34"/>
      <c r="H115" s="98"/>
      <c r="I115" s="98"/>
      <c r="J115" s="34"/>
      <c r="K115" s="34"/>
      <c r="L115" s="34"/>
      <c r="M115" s="174"/>
    </row>
    <row r="116" spans="1:13" ht="15">
      <c r="A116" s="63">
        <v>1</v>
      </c>
      <c r="B116" s="63" t="s">
        <v>94</v>
      </c>
      <c r="C116" s="61" t="s">
        <v>77</v>
      </c>
      <c r="D116" s="63">
        <v>0.25</v>
      </c>
      <c r="E116" s="63">
        <v>0.25</v>
      </c>
      <c r="F116" s="63">
        <v>0</v>
      </c>
      <c r="G116" s="63"/>
      <c r="H116" s="112" t="s">
        <v>71</v>
      </c>
      <c r="I116" s="61" t="s">
        <v>44</v>
      </c>
      <c r="J116" s="61">
        <v>2</v>
      </c>
      <c r="K116" s="63">
        <v>2</v>
      </c>
      <c r="L116" s="63"/>
      <c r="M116" s="63"/>
    </row>
    <row r="117" spans="1:13" ht="15">
      <c r="A117" s="24">
        <v>2</v>
      </c>
      <c r="B117" s="63" t="s">
        <v>95</v>
      </c>
      <c r="C117" s="61" t="s">
        <v>77</v>
      </c>
      <c r="D117" s="63">
        <v>0.25</v>
      </c>
      <c r="E117" s="63">
        <v>0.25</v>
      </c>
      <c r="F117" s="63">
        <v>0</v>
      </c>
      <c r="G117" s="63"/>
      <c r="H117" s="112" t="s">
        <v>71</v>
      </c>
      <c r="I117" s="61" t="s">
        <v>44</v>
      </c>
      <c r="J117" s="61">
        <v>2</v>
      </c>
      <c r="K117" s="63">
        <v>2</v>
      </c>
      <c r="L117" s="63"/>
      <c r="M117" s="63"/>
    </row>
    <row r="118" spans="1:13" ht="15">
      <c r="A118" s="63">
        <v>3</v>
      </c>
      <c r="B118" s="63" t="s">
        <v>96</v>
      </c>
      <c r="C118" s="61" t="s">
        <v>77</v>
      </c>
      <c r="D118" s="63">
        <v>0.5</v>
      </c>
      <c r="E118" s="63">
        <v>0.5</v>
      </c>
      <c r="F118" s="63">
        <v>0</v>
      </c>
      <c r="G118" s="63"/>
      <c r="H118" s="112" t="s">
        <v>71</v>
      </c>
      <c r="I118" s="61" t="s">
        <v>44</v>
      </c>
      <c r="J118" s="61">
        <v>4</v>
      </c>
      <c r="K118" s="63">
        <v>4</v>
      </c>
      <c r="L118" s="63"/>
      <c r="M118" s="63"/>
    </row>
    <row r="119" spans="1:13" ht="15.75" thickBot="1">
      <c r="A119" s="63"/>
      <c r="B119" s="63"/>
      <c r="C119" s="61"/>
      <c r="D119" s="63"/>
      <c r="E119" s="63"/>
      <c r="F119" s="63"/>
      <c r="G119" s="63"/>
      <c r="H119" s="61"/>
      <c r="I119" s="61"/>
      <c r="J119" s="63"/>
      <c r="K119" s="63"/>
      <c r="L119" s="63"/>
      <c r="M119" s="63"/>
    </row>
    <row r="120" spans="1:13" ht="15.75" thickBot="1">
      <c r="A120" s="59"/>
      <c r="B120" s="135" t="s">
        <v>97</v>
      </c>
      <c r="C120" s="135" t="s">
        <v>77</v>
      </c>
      <c r="D120" s="175">
        <f>SUM(D78,D80,D86,D87,D89,D91,D99,D100,D101,D116,D117,D118)</f>
        <v>30</v>
      </c>
      <c r="E120" s="175">
        <f>SUM(E86,E87,E89,E91,E99,E100,E101,E116,E117,E118)</f>
        <v>15</v>
      </c>
      <c r="F120" s="175">
        <f>SUM(F86,F87,F89,F91,F99,F100,F101,F116,F117,F118)</f>
        <v>11</v>
      </c>
      <c r="G120" s="175"/>
      <c r="H120" s="175"/>
      <c r="I120" s="175"/>
      <c r="J120" s="175">
        <f>SUM(J86,J87,J89,J91,J99,J100,J101,J116,J117,J118)</f>
        <v>293</v>
      </c>
      <c r="K120" s="175">
        <f>SUM(K86,K87,K89,K91,K99,K100,K101,K116,K117,K118)</f>
        <v>143</v>
      </c>
      <c r="L120" s="175">
        <f>SUM(L86,L87,L89,L91,L99,L100,L101,L116,L117,L118)</f>
        <v>150</v>
      </c>
      <c r="M120" s="175">
        <f>SUM(M78,M80,M86,M87,M89,M91,M99,M100,M101,M116,M117,M118)</f>
        <v>45</v>
      </c>
    </row>
    <row r="121" spans="1:13" ht="15.75" thickBot="1">
      <c r="A121" s="137">
        <v>1</v>
      </c>
      <c r="B121" s="135" t="s">
        <v>98</v>
      </c>
      <c r="C121" s="135" t="s">
        <v>78</v>
      </c>
      <c r="D121" s="175">
        <f>SUM(D79,D88,D90,D92,D93,D102,D103)</f>
        <v>30</v>
      </c>
      <c r="E121" s="175">
        <f>SUM(E88,E90,E92,E93,E102,E103)</f>
        <v>14</v>
      </c>
      <c r="F121" s="175">
        <f>SUM(F88,F90,F92,F93,F102,F103)</f>
        <v>14</v>
      </c>
      <c r="G121" s="175"/>
      <c r="H121" s="175"/>
      <c r="I121" s="175"/>
      <c r="J121" s="175">
        <f>SUM(J88,J90,J92,J93,J102,J103)</f>
        <v>300</v>
      </c>
      <c r="K121" s="175">
        <f>SUM(K88,K90,K92,K93,K102,K103)</f>
        <v>165</v>
      </c>
      <c r="L121" s="175">
        <f>SUM(L88,L90,L92,L93,L102,L103)</f>
        <v>135</v>
      </c>
      <c r="M121" s="175">
        <f>SUM(M79,M88,M90,M92,M93,M102,M103)</f>
        <v>60</v>
      </c>
    </row>
    <row r="122" spans="1:13" ht="29.25" customHeight="1" thickBot="1">
      <c r="A122" s="176"/>
      <c r="B122" s="302" t="s">
        <v>99</v>
      </c>
      <c r="C122" s="301"/>
      <c r="D122" s="139">
        <f>SUM(D120:D121)</f>
        <v>60</v>
      </c>
      <c r="E122" s="140">
        <f>SUM(E120:E121)</f>
        <v>29</v>
      </c>
      <c r="F122" s="141">
        <f>SUM(F120:F121)</f>
        <v>25</v>
      </c>
      <c r="G122" s="141"/>
      <c r="H122" s="141"/>
      <c r="I122" s="142"/>
      <c r="J122" s="143">
        <f>SUM(J120:J121)</f>
        <v>593</v>
      </c>
      <c r="K122" s="144">
        <f>SUM(K120:K121)</f>
        <v>308</v>
      </c>
      <c r="L122" s="142">
        <f>SUM(L120:L121)</f>
        <v>285</v>
      </c>
      <c r="M122" s="142">
        <f>SUM(M120:M121)</f>
        <v>105</v>
      </c>
    </row>
    <row r="123" spans="1:13" ht="15">
      <c r="A123" s="96"/>
      <c r="B123" s="97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7" ht="15.75" thickBot="1">
      <c r="B124" s="5" t="s">
        <v>100</v>
      </c>
      <c r="G124" s="6"/>
    </row>
    <row r="125" spans="1:13" ht="15">
      <c r="A125" s="7" t="s">
        <v>7</v>
      </c>
      <c r="B125" s="8"/>
      <c r="C125" s="9"/>
      <c r="D125" s="292" t="s">
        <v>8</v>
      </c>
      <c r="E125" s="293"/>
      <c r="F125" s="293"/>
      <c r="G125" s="10" t="s">
        <v>9</v>
      </c>
      <c r="H125" s="11" t="s">
        <v>10</v>
      </c>
      <c r="I125" s="12" t="s">
        <v>11</v>
      </c>
      <c r="J125" s="294" t="s">
        <v>12</v>
      </c>
      <c r="K125" s="295"/>
      <c r="L125" s="295"/>
      <c r="M125" s="296"/>
    </row>
    <row r="126" spans="1:13" ht="15">
      <c r="A126" s="13"/>
      <c r="B126" s="14" t="s">
        <v>13</v>
      </c>
      <c r="C126" s="15" t="s">
        <v>14</v>
      </c>
      <c r="D126" s="16" t="s">
        <v>15</v>
      </c>
      <c r="E126" s="17" t="s">
        <v>16</v>
      </c>
      <c r="F126" s="18" t="s">
        <v>17</v>
      </c>
      <c r="G126" s="19" t="s">
        <v>18</v>
      </c>
      <c r="H126" s="20" t="s">
        <v>19</v>
      </c>
      <c r="I126" s="21" t="s">
        <v>20</v>
      </c>
      <c r="J126" s="22" t="s">
        <v>15</v>
      </c>
      <c r="K126" s="300" t="s">
        <v>21</v>
      </c>
      <c r="L126" s="300"/>
      <c r="M126" s="23" t="s">
        <v>22</v>
      </c>
    </row>
    <row r="127" spans="1:13" ht="15">
      <c r="A127" s="24"/>
      <c r="B127" s="14" t="s">
        <v>23</v>
      </c>
      <c r="C127" s="25"/>
      <c r="D127" s="26"/>
      <c r="E127" s="17" t="s">
        <v>24</v>
      </c>
      <c r="F127" s="27" t="s">
        <v>25</v>
      </c>
      <c r="G127" s="28" t="s">
        <v>26</v>
      </c>
      <c r="H127" s="20"/>
      <c r="I127" s="29" t="s">
        <v>27</v>
      </c>
      <c r="J127" s="30"/>
      <c r="K127" s="31" t="s">
        <v>28</v>
      </c>
      <c r="L127" s="32" t="s">
        <v>29</v>
      </c>
      <c r="M127" s="33"/>
    </row>
    <row r="128" spans="1:13" ht="15">
      <c r="A128" s="26"/>
      <c r="B128" s="14"/>
      <c r="C128" s="34"/>
      <c r="D128" s="26"/>
      <c r="E128" s="17" t="s">
        <v>30</v>
      </c>
      <c r="F128" s="27" t="s">
        <v>31</v>
      </c>
      <c r="G128" s="28" t="s">
        <v>32</v>
      </c>
      <c r="H128" s="34"/>
      <c r="I128" s="21" t="s">
        <v>33</v>
      </c>
      <c r="J128" s="35"/>
      <c r="K128" s="36"/>
      <c r="L128" s="37"/>
      <c r="M128" s="38"/>
    </row>
    <row r="129" spans="1:13" ht="15">
      <c r="A129" s="26"/>
      <c r="B129" s="39"/>
      <c r="C129" s="40"/>
      <c r="D129" s="26"/>
      <c r="E129" s="17" t="s">
        <v>34</v>
      </c>
      <c r="F129" s="27"/>
      <c r="G129" s="28" t="s">
        <v>35</v>
      </c>
      <c r="H129" s="20"/>
      <c r="I129" s="26" t="s">
        <v>36</v>
      </c>
      <c r="J129" s="41"/>
      <c r="K129" s="36"/>
      <c r="L129" s="42"/>
      <c r="M129" s="43"/>
    </row>
    <row r="130" spans="1:13" ht="15">
      <c r="A130" s="26"/>
      <c r="B130" s="39"/>
      <c r="C130" s="40"/>
      <c r="D130" s="26"/>
      <c r="E130" s="17"/>
      <c r="F130" s="27"/>
      <c r="G130" s="28"/>
      <c r="H130" s="20"/>
      <c r="I130" s="26"/>
      <c r="J130" s="41"/>
      <c r="K130" s="36"/>
      <c r="L130" s="42"/>
      <c r="M130" s="43"/>
    </row>
    <row r="131" spans="1:13" ht="15.75" thickBot="1">
      <c r="A131" s="44"/>
      <c r="B131" s="45"/>
      <c r="C131" s="6"/>
      <c r="D131" s="44"/>
      <c r="E131" s="46"/>
      <c r="F131" s="47"/>
      <c r="G131" s="46"/>
      <c r="H131" s="6"/>
      <c r="I131" s="44"/>
      <c r="J131" s="48"/>
      <c r="K131" s="49"/>
      <c r="L131" s="50"/>
      <c r="M131" s="51"/>
    </row>
    <row r="132" spans="1:13" ht="15.75" thickBot="1">
      <c r="A132" s="44"/>
      <c r="B132" s="52" t="s">
        <v>37</v>
      </c>
      <c r="C132" s="53"/>
      <c r="D132" s="6"/>
      <c r="E132" s="6"/>
      <c r="F132" s="6"/>
      <c r="G132" s="6"/>
      <c r="H132" s="6"/>
      <c r="I132" s="6"/>
      <c r="J132" s="6"/>
      <c r="K132" s="6"/>
      <c r="L132" s="6"/>
      <c r="M132" s="54"/>
    </row>
    <row r="133" spans="1:13" ht="15">
      <c r="A133" s="55" t="s">
        <v>38</v>
      </c>
      <c r="B133" s="56" t="s">
        <v>39</v>
      </c>
      <c r="C133" s="56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ht="15">
      <c r="A134" s="63"/>
      <c r="B134" s="59" t="s">
        <v>101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6"/>
    </row>
    <row r="135" spans="1:13" ht="15.75" thickBot="1">
      <c r="A135" s="63">
        <v>1</v>
      </c>
      <c r="B135" s="63" t="s">
        <v>102</v>
      </c>
      <c r="C135" s="61" t="s">
        <v>103</v>
      </c>
      <c r="D135" s="61">
        <v>3</v>
      </c>
      <c r="E135" s="61">
        <v>2</v>
      </c>
      <c r="F135" s="61">
        <v>1</v>
      </c>
      <c r="G135" s="61">
        <v>0</v>
      </c>
      <c r="H135" s="64" t="s">
        <v>43</v>
      </c>
      <c r="I135" s="61" t="s">
        <v>44</v>
      </c>
      <c r="J135" s="61">
        <v>15</v>
      </c>
      <c r="K135" s="61"/>
      <c r="L135" s="61">
        <v>15</v>
      </c>
      <c r="M135" s="177">
        <v>35</v>
      </c>
    </row>
    <row r="136" spans="1:13" ht="15.75" thickBot="1">
      <c r="A136" s="44"/>
      <c r="B136" s="45" t="s">
        <v>48</v>
      </c>
      <c r="C136" s="67"/>
      <c r="D136" s="68">
        <f>SUM(D134:D135)</f>
        <v>3</v>
      </c>
      <c r="E136" s="69">
        <f>SUM(E134:E135)</f>
        <v>2</v>
      </c>
      <c r="F136" s="70">
        <f>SUM(F134:F135)</f>
        <v>1</v>
      </c>
      <c r="G136" s="70">
        <v>0</v>
      </c>
      <c r="H136" s="70" t="s">
        <v>49</v>
      </c>
      <c r="I136" s="71" t="s">
        <v>49</v>
      </c>
      <c r="J136" s="72">
        <f>SUM(J134:J135)</f>
        <v>15</v>
      </c>
      <c r="K136" s="70"/>
      <c r="L136" s="70">
        <f>SUM(L134:L135)</f>
        <v>15</v>
      </c>
      <c r="M136" s="73">
        <f>SUM(M134:M135)</f>
        <v>35</v>
      </c>
    </row>
    <row r="137" spans="1:13" ht="15">
      <c r="A137" s="74"/>
      <c r="B137" s="75" t="s">
        <v>50</v>
      </c>
      <c r="C137" s="76"/>
      <c r="D137" s="77">
        <v>0</v>
      </c>
      <c r="E137" s="78">
        <v>0</v>
      </c>
      <c r="F137" s="79">
        <v>0</v>
      </c>
      <c r="G137" s="79">
        <v>0</v>
      </c>
      <c r="H137" s="80" t="s">
        <v>49</v>
      </c>
      <c r="I137" s="81" t="s">
        <v>49</v>
      </c>
      <c r="J137" s="82">
        <v>0</v>
      </c>
      <c r="K137" s="79">
        <v>0</v>
      </c>
      <c r="L137" s="79">
        <v>0</v>
      </c>
      <c r="M137" s="83">
        <v>0</v>
      </c>
    </row>
    <row r="138" spans="1:13" ht="15.75" thickBot="1">
      <c r="A138" s="84"/>
      <c r="B138" s="85" t="s">
        <v>51</v>
      </c>
      <c r="C138" s="86"/>
      <c r="D138" s="87">
        <v>0</v>
      </c>
      <c r="E138" s="88">
        <v>0</v>
      </c>
      <c r="F138" s="89">
        <v>0</v>
      </c>
      <c r="G138" s="89">
        <v>0</v>
      </c>
      <c r="H138" s="70" t="s">
        <v>49</v>
      </c>
      <c r="I138" s="71" t="s">
        <v>49</v>
      </c>
      <c r="J138" s="90">
        <v>0</v>
      </c>
      <c r="K138" s="89">
        <v>0</v>
      </c>
      <c r="L138" s="89">
        <v>0</v>
      </c>
      <c r="M138" s="23">
        <v>0</v>
      </c>
    </row>
    <row r="139" spans="1:256" s="63" customFormat="1" ht="15.75" thickBot="1">
      <c r="A139" s="91" t="s">
        <v>45</v>
      </c>
      <c r="B139" s="92" t="s">
        <v>52</v>
      </c>
      <c r="C139" s="93"/>
      <c r="D139" s="93"/>
      <c r="E139" s="93"/>
      <c r="F139" s="94"/>
      <c r="G139" s="94"/>
      <c r="H139" s="94"/>
      <c r="I139" s="94"/>
      <c r="J139" s="94"/>
      <c r="K139" s="94"/>
      <c r="L139" s="94"/>
      <c r="M139" s="95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</row>
    <row r="140" spans="1:256" ht="15">
      <c r="A140" s="106"/>
      <c r="B140" s="150" t="s">
        <v>101</v>
      </c>
      <c r="C140" s="76"/>
      <c r="D140" s="77"/>
      <c r="E140" s="78"/>
      <c r="F140" s="79"/>
      <c r="G140" s="79"/>
      <c r="H140" s="108"/>
      <c r="I140" s="83"/>
      <c r="J140" s="82"/>
      <c r="K140" s="79"/>
      <c r="L140" s="79"/>
      <c r="M140" s="83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ht="15">
      <c r="A141" s="106">
        <v>1</v>
      </c>
      <c r="B141" s="107" t="s">
        <v>104</v>
      </c>
      <c r="C141" s="76" t="s">
        <v>93</v>
      </c>
      <c r="D141" s="77">
        <v>3</v>
      </c>
      <c r="E141" s="78">
        <v>2</v>
      </c>
      <c r="F141" s="79">
        <v>1</v>
      </c>
      <c r="G141" s="79">
        <v>1</v>
      </c>
      <c r="H141" s="108" t="s">
        <v>43</v>
      </c>
      <c r="I141" s="83" t="s">
        <v>44</v>
      </c>
      <c r="J141" s="82">
        <v>45</v>
      </c>
      <c r="K141" s="79">
        <v>30</v>
      </c>
      <c r="L141" s="79">
        <v>15</v>
      </c>
      <c r="M141" s="83">
        <v>5</v>
      </c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</row>
    <row r="142" spans="1:256" ht="15">
      <c r="A142" s="106">
        <v>2</v>
      </c>
      <c r="B142" s="101" t="s">
        <v>105</v>
      </c>
      <c r="C142" s="102" t="s">
        <v>103</v>
      </c>
      <c r="D142" s="103">
        <v>6</v>
      </c>
      <c r="E142" s="104">
        <v>3</v>
      </c>
      <c r="F142" s="61">
        <v>3</v>
      </c>
      <c r="G142" s="61">
        <v>3</v>
      </c>
      <c r="H142" s="64" t="s">
        <v>54</v>
      </c>
      <c r="I142" s="105" t="s">
        <v>44</v>
      </c>
      <c r="J142" s="157">
        <v>45</v>
      </c>
      <c r="K142" s="61">
        <v>30</v>
      </c>
      <c r="L142" s="61">
        <v>15</v>
      </c>
      <c r="M142" s="105">
        <v>30</v>
      </c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ht="15">
      <c r="A143" s="106">
        <v>3</v>
      </c>
      <c r="B143" s="101" t="s">
        <v>106</v>
      </c>
      <c r="C143" s="102" t="s">
        <v>93</v>
      </c>
      <c r="D143" s="103">
        <v>3</v>
      </c>
      <c r="E143" s="104">
        <v>2</v>
      </c>
      <c r="F143" s="61">
        <v>1</v>
      </c>
      <c r="G143" s="61">
        <v>1</v>
      </c>
      <c r="H143" s="64" t="s">
        <v>43</v>
      </c>
      <c r="I143" s="105" t="s">
        <v>44</v>
      </c>
      <c r="J143" s="157">
        <v>45</v>
      </c>
      <c r="K143" s="61">
        <v>30</v>
      </c>
      <c r="L143" s="61">
        <v>15</v>
      </c>
      <c r="M143" s="105">
        <v>20</v>
      </c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ht="15">
      <c r="A144" s="106">
        <v>4</v>
      </c>
      <c r="B144" s="159" t="s">
        <v>107</v>
      </c>
      <c r="C144" s="86" t="s">
        <v>103</v>
      </c>
      <c r="D144" s="87">
        <v>6</v>
      </c>
      <c r="E144" s="88">
        <v>3</v>
      </c>
      <c r="F144" s="89">
        <v>3</v>
      </c>
      <c r="G144" s="89">
        <v>3</v>
      </c>
      <c r="H144" s="178" t="s">
        <v>54</v>
      </c>
      <c r="I144" s="23" t="s">
        <v>44</v>
      </c>
      <c r="J144" s="90">
        <v>45</v>
      </c>
      <c r="K144" s="89">
        <v>30</v>
      </c>
      <c r="L144" s="89">
        <v>15</v>
      </c>
      <c r="M144" s="23">
        <v>30</v>
      </c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256" ht="15">
      <c r="A145" s="106">
        <v>5</v>
      </c>
      <c r="B145" s="101" t="s">
        <v>108</v>
      </c>
      <c r="C145" s="102" t="s">
        <v>93</v>
      </c>
      <c r="D145" s="103">
        <v>6</v>
      </c>
      <c r="E145" s="104">
        <v>3</v>
      </c>
      <c r="F145" s="61">
        <v>3</v>
      </c>
      <c r="G145" s="61">
        <v>3</v>
      </c>
      <c r="H145" s="64" t="s">
        <v>54</v>
      </c>
      <c r="I145" s="105" t="s">
        <v>44</v>
      </c>
      <c r="J145" s="157">
        <v>60</v>
      </c>
      <c r="K145" s="61">
        <v>30</v>
      </c>
      <c r="L145" s="61">
        <v>30</v>
      </c>
      <c r="M145" s="105">
        <v>15</v>
      </c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</row>
    <row r="146" spans="1:256" ht="15">
      <c r="A146" s="179">
        <v>6</v>
      </c>
      <c r="B146" s="180" t="s">
        <v>109</v>
      </c>
      <c r="C146" s="181" t="s">
        <v>103</v>
      </c>
      <c r="D146" s="182">
        <v>4</v>
      </c>
      <c r="E146" s="183">
        <v>2</v>
      </c>
      <c r="F146" s="64">
        <v>2</v>
      </c>
      <c r="G146" s="64">
        <v>2</v>
      </c>
      <c r="H146" s="64" t="s">
        <v>54</v>
      </c>
      <c r="I146" s="184" t="s">
        <v>44</v>
      </c>
      <c r="J146" s="185">
        <v>60</v>
      </c>
      <c r="K146" s="64">
        <v>30</v>
      </c>
      <c r="L146" s="64">
        <v>30</v>
      </c>
      <c r="M146" s="18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</row>
    <row r="147" spans="1:256" ht="15.75" thickBot="1">
      <c r="A147" s="74"/>
      <c r="B147" s="107" t="s">
        <v>48</v>
      </c>
      <c r="C147" s="76"/>
      <c r="D147" s="77">
        <f>SUM(D140:D146)</f>
        <v>28</v>
      </c>
      <c r="E147" s="78">
        <f>SUM(E140:E146)</f>
        <v>15</v>
      </c>
      <c r="F147" s="79">
        <f>SUM(F140:F146)</f>
        <v>13</v>
      </c>
      <c r="G147" s="79">
        <v>13</v>
      </c>
      <c r="H147" s="61" t="s">
        <v>49</v>
      </c>
      <c r="I147" s="61" t="s">
        <v>49</v>
      </c>
      <c r="J147" s="109">
        <f>SUM(J140:J146)</f>
        <v>300</v>
      </c>
      <c r="K147" s="79">
        <f>SUM(K140:K146)</f>
        <v>180</v>
      </c>
      <c r="L147" s="79">
        <f>SUM(L140:L146)</f>
        <v>120</v>
      </c>
      <c r="M147" s="83">
        <v>5</v>
      </c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56" ht="15.75" thickBot="1">
      <c r="A148" s="74"/>
      <c r="B148" s="75" t="s">
        <v>50</v>
      </c>
      <c r="C148" s="76"/>
      <c r="D148" s="77">
        <v>13</v>
      </c>
      <c r="E148" s="78">
        <v>0</v>
      </c>
      <c r="F148" s="79">
        <v>13</v>
      </c>
      <c r="G148" s="79">
        <v>13</v>
      </c>
      <c r="H148" s="61" t="s">
        <v>49</v>
      </c>
      <c r="I148" s="61" t="s">
        <v>49</v>
      </c>
      <c r="J148" s="109">
        <v>180</v>
      </c>
      <c r="K148" s="79">
        <v>120</v>
      </c>
      <c r="L148" s="79">
        <v>60</v>
      </c>
      <c r="M148" s="83">
        <v>85</v>
      </c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</row>
    <row r="149" spans="1:256" s="148" customFormat="1" ht="15.75" thickBot="1">
      <c r="A149" s="84"/>
      <c r="B149" s="85" t="s">
        <v>51</v>
      </c>
      <c r="C149" s="86"/>
      <c r="D149" s="87">
        <v>0</v>
      </c>
      <c r="E149" s="88">
        <v>0</v>
      </c>
      <c r="F149" s="89">
        <v>0</v>
      </c>
      <c r="G149" s="89">
        <v>0</v>
      </c>
      <c r="H149" s="61" t="s">
        <v>49</v>
      </c>
      <c r="I149" s="61" t="s">
        <v>49</v>
      </c>
      <c r="J149" s="110">
        <v>0</v>
      </c>
      <c r="K149" s="89">
        <v>0</v>
      </c>
      <c r="L149" s="89">
        <v>0</v>
      </c>
      <c r="M149" s="23">
        <v>0</v>
      </c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</row>
    <row r="150" spans="1:256" s="148" customFormat="1" ht="15.75" thickBot="1">
      <c r="A150" s="55" t="s">
        <v>77</v>
      </c>
      <c r="B150" s="56" t="s">
        <v>57</v>
      </c>
      <c r="C150" s="111"/>
      <c r="D150" s="99"/>
      <c r="E150" s="99"/>
      <c r="F150" s="99"/>
      <c r="G150" s="99"/>
      <c r="H150" s="98"/>
      <c r="I150" s="98"/>
      <c r="J150" s="99"/>
      <c r="K150" s="99"/>
      <c r="L150" s="99"/>
      <c r="M150" s="62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  <c r="IV150" s="34"/>
    </row>
    <row r="151" spans="1:256" s="148" customFormat="1" ht="15.75" thickBot="1">
      <c r="A151" s="63"/>
      <c r="B151" s="59" t="s">
        <v>101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</row>
    <row r="152" spans="1:256" s="148" customFormat="1" ht="15.75" thickBot="1">
      <c r="A152" s="63">
        <v>1</v>
      </c>
      <c r="B152" s="112" t="s">
        <v>110</v>
      </c>
      <c r="C152" s="64" t="s">
        <v>93</v>
      </c>
      <c r="D152" s="64">
        <v>6</v>
      </c>
      <c r="E152" s="64">
        <v>3</v>
      </c>
      <c r="F152" s="64">
        <v>3</v>
      </c>
      <c r="G152" s="64">
        <v>0</v>
      </c>
      <c r="H152" s="64" t="s">
        <v>54</v>
      </c>
      <c r="I152" s="64" t="s">
        <v>44</v>
      </c>
      <c r="J152" s="64">
        <v>45</v>
      </c>
      <c r="K152" s="64">
        <v>30</v>
      </c>
      <c r="L152" s="64">
        <v>15</v>
      </c>
      <c r="M152" s="64">
        <v>30</v>
      </c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  <c r="IV152" s="34"/>
    </row>
    <row r="153" spans="1:256" s="148" customFormat="1" ht="15.75" thickBot="1">
      <c r="A153" s="63">
        <v>2</v>
      </c>
      <c r="B153" s="112" t="s">
        <v>111</v>
      </c>
      <c r="C153" s="64" t="s">
        <v>93</v>
      </c>
      <c r="D153" s="64">
        <v>4</v>
      </c>
      <c r="E153" s="64">
        <v>2</v>
      </c>
      <c r="F153" s="64">
        <v>2</v>
      </c>
      <c r="G153" s="64">
        <v>2</v>
      </c>
      <c r="H153" s="64" t="s">
        <v>54</v>
      </c>
      <c r="I153" s="64" t="s">
        <v>44</v>
      </c>
      <c r="J153" s="64">
        <v>45</v>
      </c>
      <c r="K153" s="64">
        <v>15</v>
      </c>
      <c r="L153" s="64">
        <v>30</v>
      </c>
      <c r="M153" s="64">
        <v>5</v>
      </c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</row>
    <row r="154" spans="1:256" s="148" customFormat="1" ht="15.75" thickBot="1">
      <c r="A154" s="63">
        <v>3</v>
      </c>
      <c r="B154" s="112" t="s">
        <v>112</v>
      </c>
      <c r="C154" s="64" t="s">
        <v>93</v>
      </c>
      <c r="D154" s="64">
        <v>3</v>
      </c>
      <c r="E154" s="64">
        <v>2</v>
      </c>
      <c r="F154" s="64">
        <v>1</v>
      </c>
      <c r="G154" s="64">
        <v>0</v>
      </c>
      <c r="H154" s="64" t="s">
        <v>43</v>
      </c>
      <c r="I154" s="64" t="s">
        <v>44</v>
      </c>
      <c r="J154" s="64">
        <v>30</v>
      </c>
      <c r="K154" s="64">
        <v>15</v>
      </c>
      <c r="L154" s="64">
        <v>15</v>
      </c>
      <c r="M154" s="64">
        <v>20</v>
      </c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</row>
    <row r="155" spans="1:256" s="148" customFormat="1" ht="15.75" thickBot="1">
      <c r="A155" s="63">
        <v>4</v>
      </c>
      <c r="B155" s="112" t="s">
        <v>113</v>
      </c>
      <c r="C155" s="64" t="s">
        <v>93</v>
      </c>
      <c r="D155" s="64">
        <v>2</v>
      </c>
      <c r="E155" s="64">
        <v>1</v>
      </c>
      <c r="F155" s="64">
        <v>1</v>
      </c>
      <c r="G155" s="64">
        <v>0</v>
      </c>
      <c r="H155" s="64" t="s">
        <v>43</v>
      </c>
      <c r="I155" s="64" t="s">
        <v>44</v>
      </c>
      <c r="J155" s="64">
        <v>30</v>
      </c>
      <c r="K155" s="64">
        <v>15</v>
      </c>
      <c r="L155" s="64">
        <v>15</v>
      </c>
      <c r="M155" s="64">
        <v>0</v>
      </c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</row>
    <row r="156" spans="1:256" s="148" customFormat="1" ht="15.75" thickBot="1">
      <c r="A156" s="63">
        <v>5</v>
      </c>
      <c r="B156" s="112" t="s">
        <v>114</v>
      </c>
      <c r="C156" s="64" t="s">
        <v>103</v>
      </c>
      <c r="D156" s="64">
        <v>2</v>
      </c>
      <c r="E156" s="64">
        <v>1</v>
      </c>
      <c r="F156" s="64">
        <v>1</v>
      </c>
      <c r="G156" s="64">
        <v>1</v>
      </c>
      <c r="H156" s="64" t="s">
        <v>43</v>
      </c>
      <c r="I156" s="64" t="s">
        <v>44</v>
      </c>
      <c r="J156" s="64">
        <v>30</v>
      </c>
      <c r="K156" s="64">
        <v>15</v>
      </c>
      <c r="L156" s="64">
        <v>15</v>
      </c>
      <c r="M156" s="64">
        <v>0</v>
      </c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</row>
    <row r="157" spans="1:256" ht="15">
      <c r="A157" s="63">
        <v>6</v>
      </c>
      <c r="B157" s="112" t="s">
        <v>115</v>
      </c>
      <c r="C157" s="64" t="s">
        <v>93</v>
      </c>
      <c r="D157" s="64">
        <v>3</v>
      </c>
      <c r="E157" s="64">
        <v>2</v>
      </c>
      <c r="F157" s="64">
        <v>1</v>
      </c>
      <c r="G157" s="64">
        <v>1</v>
      </c>
      <c r="H157" s="64" t="s">
        <v>54</v>
      </c>
      <c r="I157" s="64" t="s">
        <v>44</v>
      </c>
      <c r="J157" s="64">
        <v>30</v>
      </c>
      <c r="K157" s="64">
        <v>15</v>
      </c>
      <c r="L157" s="64">
        <v>15</v>
      </c>
      <c r="M157" s="64">
        <v>20</v>
      </c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</row>
    <row r="158" spans="1:256" ht="15">
      <c r="A158" s="63">
        <v>7</v>
      </c>
      <c r="B158" s="63" t="s">
        <v>116</v>
      </c>
      <c r="C158" s="61" t="s">
        <v>103</v>
      </c>
      <c r="D158" s="61">
        <v>2</v>
      </c>
      <c r="E158" s="61">
        <v>1</v>
      </c>
      <c r="F158" s="61">
        <v>1</v>
      </c>
      <c r="G158" s="61">
        <v>1</v>
      </c>
      <c r="H158" s="64" t="s">
        <v>43</v>
      </c>
      <c r="I158" s="64" t="s">
        <v>44</v>
      </c>
      <c r="J158" s="61">
        <v>45</v>
      </c>
      <c r="K158" s="61">
        <v>30</v>
      </c>
      <c r="L158" s="61">
        <v>15</v>
      </c>
      <c r="M158" s="61">
        <v>0</v>
      </c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</row>
    <row r="159" spans="1:256" ht="15">
      <c r="A159" s="63">
        <v>8</v>
      </c>
      <c r="B159" s="112" t="s">
        <v>65</v>
      </c>
      <c r="C159" s="64" t="s">
        <v>103</v>
      </c>
      <c r="D159" s="61">
        <v>2</v>
      </c>
      <c r="E159" s="61">
        <v>1</v>
      </c>
      <c r="F159" s="61">
        <v>1</v>
      </c>
      <c r="G159" s="61">
        <v>0</v>
      </c>
      <c r="H159" s="64" t="s">
        <v>43</v>
      </c>
      <c r="I159" s="64" t="s">
        <v>66</v>
      </c>
      <c r="J159" s="61">
        <v>30</v>
      </c>
      <c r="K159" s="61">
        <v>15</v>
      </c>
      <c r="L159" s="61">
        <v>15</v>
      </c>
      <c r="M159" s="61">
        <v>0</v>
      </c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  <c r="IV159" s="34"/>
    </row>
    <row r="160" spans="1:256" ht="15">
      <c r="A160" s="63">
        <v>9</v>
      </c>
      <c r="B160" s="112" t="s">
        <v>65</v>
      </c>
      <c r="C160" s="64" t="s">
        <v>103</v>
      </c>
      <c r="D160" s="61">
        <v>2</v>
      </c>
      <c r="E160" s="61">
        <v>1</v>
      </c>
      <c r="F160" s="61">
        <v>1</v>
      </c>
      <c r="G160" s="61">
        <v>0</v>
      </c>
      <c r="H160" s="64" t="s">
        <v>43</v>
      </c>
      <c r="I160" s="64" t="s">
        <v>66</v>
      </c>
      <c r="J160" s="61">
        <v>30</v>
      </c>
      <c r="K160" s="61">
        <v>15</v>
      </c>
      <c r="L160" s="61">
        <v>15</v>
      </c>
      <c r="M160" s="61">
        <v>0</v>
      </c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</row>
    <row r="161" spans="1:256" ht="15">
      <c r="A161" s="63"/>
      <c r="B161" s="63" t="s">
        <v>48</v>
      </c>
      <c r="C161" s="61"/>
      <c r="D161" s="61">
        <f>SUM(D151:D160)</f>
        <v>26</v>
      </c>
      <c r="E161" s="61">
        <f>SUM(E151:E160)</f>
        <v>14</v>
      </c>
      <c r="F161" s="61">
        <f>SUM(F151:F160)</f>
        <v>12</v>
      </c>
      <c r="G161" s="61">
        <v>5</v>
      </c>
      <c r="H161" s="61" t="s">
        <v>49</v>
      </c>
      <c r="I161" s="61" t="s">
        <v>49</v>
      </c>
      <c r="J161" s="61">
        <f>SUM(J151:J160)</f>
        <v>315</v>
      </c>
      <c r="K161" s="61">
        <f>SUM(K151:K160)</f>
        <v>165</v>
      </c>
      <c r="L161" s="61">
        <f>SUM(L151:L160)</f>
        <v>150</v>
      </c>
      <c r="M161" s="61">
        <f>SUM(M151:M160)</f>
        <v>75</v>
      </c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</row>
    <row r="162" spans="1:256" ht="15">
      <c r="A162" s="74"/>
      <c r="B162" s="107" t="s">
        <v>50</v>
      </c>
      <c r="C162" s="76"/>
      <c r="D162" s="77">
        <v>5</v>
      </c>
      <c r="E162" s="78">
        <v>0</v>
      </c>
      <c r="F162" s="79">
        <v>5</v>
      </c>
      <c r="G162" s="79">
        <v>5</v>
      </c>
      <c r="H162" s="79" t="s">
        <v>49</v>
      </c>
      <c r="I162" s="83" t="s">
        <v>49</v>
      </c>
      <c r="J162" s="82">
        <v>150</v>
      </c>
      <c r="K162" s="79">
        <v>75</v>
      </c>
      <c r="L162" s="79">
        <v>75</v>
      </c>
      <c r="M162" s="83">
        <v>25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  <c r="IV162" s="34"/>
    </row>
    <row r="163" spans="1:256" ht="15.75" thickBot="1">
      <c r="A163" s="84"/>
      <c r="B163" s="85" t="s">
        <v>51</v>
      </c>
      <c r="C163" s="86"/>
      <c r="D163" s="87">
        <v>4</v>
      </c>
      <c r="E163" s="88">
        <v>2</v>
      </c>
      <c r="F163" s="89">
        <v>2</v>
      </c>
      <c r="G163" s="89">
        <v>0</v>
      </c>
      <c r="H163" s="70" t="s">
        <v>49</v>
      </c>
      <c r="I163" s="71" t="s">
        <v>49</v>
      </c>
      <c r="J163" s="90">
        <v>60</v>
      </c>
      <c r="K163" s="89">
        <v>30</v>
      </c>
      <c r="L163" s="89">
        <v>30</v>
      </c>
      <c r="M163" s="23">
        <v>0</v>
      </c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</row>
    <row r="164" spans="1:256" ht="15.75" thickBot="1">
      <c r="A164" s="91" t="s">
        <v>78</v>
      </c>
      <c r="B164" s="92" t="s">
        <v>67</v>
      </c>
      <c r="C164" s="94"/>
      <c r="D164" s="93"/>
      <c r="E164" s="93"/>
      <c r="F164" s="93"/>
      <c r="G164" s="94"/>
      <c r="H164" s="94"/>
      <c r="I164" s="94"/>
      <c r="J164" s="94"/>
      <c r="K164" s="94"/>
      <c r="L164" s="94"/>
      <c r="M164" s="95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</row>
    <row r="165" spans="1:256" ht="15.75" thickBot="1">
      <c r="A165" s="164"/>
      <c r="B165" s="113" t="s">
        <v>48</v>
      </c>
      <c r="C165" s="114" t="s">
        <v>49</v>
      </c>
      <c r="D165" s="68"/>
      <c r="E165" s="69"/>
      <c r="F165" s="70"/>
      <c r="G165" s="70"/>
      <c r="H165" s="70" t="s">
        <v>49</v>
      </c>
      <c r="I165" s="70" t="s">
        <v>49</v>
      </c>
      <c r="J165" s="115"/>
      <c r="K165" s="116"/>
      <c r="L165" s="116"/>
      <c r="M165" s="73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  <c r="IV165" s="34"/>
    </row>
    <row r="166" spans="1:256" ht="15.75" thickBot="1">
      <c r="A166" s="164"/>
      <c r="B166" s="113" t="s">
        <v>50</v>
      </c>
      <c r="C166" s="117" t="s">
        <v>49</v>
      </c>
      <c r="D166" s="118"/>
      <c r="E166" s="119"/>
      <c r="F166" s="116"/>
      <c r="G166" s="116"/>
      <c r="H166" s="116" t="s">
        <v>49</v>
      </c>
      <c r="I166" s="116" t="s">
        <v>49</v>
      </c>
      <c r="J166" s="115"/>
      <c r="K166" s="116"/>
      <c r="L166" s="116"/>
      <c r="M166" s="73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</row>
    <row r="167" spans="1:256" ht="15.75" thickBot="1">
      <c r="A167" s="26"/>
      <c r="B167" s="85" t="s">
        <v>51</v>
      </c>
      <c r="C167" s="120" t="s">
        <v>49</v>
      </c>
      <c r="D167" s="121"/>
      <c r="E167" s="122"/>
      <c r="F167" s="123"/>
      <c r="G167" s="123"/>
      <c r="H167" s="123" t="s">
        <v>49</v>
      </c>
      <c r="I167" s="123" t="s">
        <v>49</v>
      </c>
      <c r="J167" s="124"/>
      <c r="K167" s="123"/>
      <c r="L167" s="123"/>
      <c r="M167" s="125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</row>
    <row r="168" spans="1:256" ht="15">
      <c r="A168" s="55" t="s">
        <v>93</v>
      </c>
      <c r="B168" s="56" t="s">
        <v>68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62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</row>
    <row r="169" spans="1:256" ht="15.75" thickBot="1">
      <c r="A169" s="44"/>
      <c r="B169" s="45" t="s">
        <v>48</v>
      </c>
      <c r="C169" s="114" t="s">
        <v>49</v>
      </c>
      <c r="D169" s="68"/>
      <c r="E169" s="126"/>
      <c r="F169" s="70"/>
      <c r="G169" s="70"/>
      <c r="H169" s="70" t="s">
        <v>49</v>
      </c>
      <c r="I169" s="70" t="s">
        <v>49</v>
      </c>
      <c r="J169" s="72"/>
      <c r="K169" s="70"/>
      <c r="L169" s="70"/>
      <c r="M169" s="71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  <c r="IV169" s="34"/>
    </row>
    <row r="170" spans="1:256" ht="15.75" thickBot="1">
      <c r="A170" s="26"/>
      <c r="B170" s="127" t="s">
        <v>50</v>
      </c>
      <c r="C170" s="128" t="s">
        <v>49</v>
      </c>
      <c r="D170" s="121"/>
      <c r="E170" s="122"/>
      <c r="F170" s="123"/>
      <c r="G170" s="123"/>
      <c r="H170" s="129" t="s">
        <v>49</v>
      </c>
      <c r="I170" s="129" t="s">
        <v>49</v>
      </c>
      <c r="J170" s="124"/>
      <c r="K170" s="123"/>
      <c r="L170" s="123"/>
      <c r="M170" s="125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  <c r="IV170" s="34"/>
    </row>
    <row r="171" spans="1:256" ht="15.75" thickBot="1">
      <c r="A171" s="164"/>
      <c r="B171" s="130" t="s">
        <v>51</v>
      </c>
      <c r="C171" s="117" t="s">
        <v>49</v>
      </c>
      <c r="D171" s="118"/>
      <c r="E171" s="119"/>
      <c r="F171" s="116"/>
      <c r="G171" s="116"/>
      <c r="H171" s="116" t="s">
        <v>49</v>
      </c>
      <c r="I171" s="116" t="s">
        <v>49</v>
      </c>
      <c r="J171" s="115"/>
      <c r="K171" s="116"/>
      <c r="L171" s="116"/>
      <c r="M171" s="73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  <c r="IV171" s="34"/>
    </row>
    <row r="172" spans="1:256" ht="15.75" thickBot="1">
      <c r="A172" s="173" t="s">
        <v>103</v>
      </c>
      <c r="B172" s="52" t="s">
        <v>69</v>
      </c>
      <c r="C172" s="131"/>
      <c r="D172" s="131"/>
      <c r="E172" s="131"/>
      <c r="F172" s="131"/>
      <c r="G172" s="131"/>
      <c r="H172" s="131"/>
      <c r="I172" s="131"/>
      <c r="J172" s="131"/>
      <c r="K172" s="98"/>
      <c r="L172" s="98"/>
      <c r="M172" s="132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  <c r="IV172" s="34"/>
    </row>
    <row r="173" spans="1:256" ht="15">
      <c r="A173" s="59" t="s">
        <v>117</v>
      </c>
      <c r="B173" s="63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</row>
    <row r="174" spans="1:256" ht="15">
      <c r="A174" s="59"/>
      <c r="B174" s="186" t="s">
        <v>101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</row>
    <row r="175" spans="1:256" ht="15.75" thickBot="1">
      <c r="A175" s="137">
        <v>1</v>
      </c>
      <c r="B175" s="187" t="s">
        <v>118</v>
      </c>
      <c r="C175" s="178" t="s">
        <v>103</v>
      </c>
      <c r="D175" s="89">
        <v>3</v>
      </c>
      <c r="E175" s="89">
        <v>0</v>
      </c>
      <c r="F175" s="89">
        <v>3</v>
      </c>
      <c r="G175" s="89"/>
      <c r="H175" s="89"/>
      <c r="I175" s="89" t="s">
        <v>66</v>
      </c>
      <c r="J175" s="89">
        <v>160</v>
      </c>
      <c r="K175" s="89"/>
      <c r="L175" s="89"/>
      <c r="M175" s="89">
        <v>160</v>
      </c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</row>
    <row r="176" spans="1:256" ht="15.75" thickBot="1">
      <c r="A176" s="188"/>
      <c r="B176" s="135" t="s">
        <v>119</v>
      </c>
      <c r="C176" s="136" t="s">
        <v>93</v>
      </c>
      <c r="D176" s="136">
        <f>SUM(D141,D143,D145,D152,D153,D154,D155,D157)</f>
        <v>30</v>
      </c>
      <c r="E176" s="136">
        <f>SUM(E141,E143,E145,E152,E153,E154,E155,E157)</f>
        <v>17</v>
      </c>
      <c r="F176" s="136">
        <f>SUM(F141,F143,F145,F152,F153,F154,F155,F157)</f>
        <v>13</v>
      </c>
      <c r="G176" s="136"/>
      <c r="H176" s="136"/>
      <c r="I176" s="136"/>
      <c r="J176" s="136">
        <f>SUM(J141,J143,J145,J152,J153,J154,J155,J157)</f>
        <v>330</v>
      </c>
      <c r="K176" s="136">
        <f>SUM(K141,K143,K145,K152,K153,K154,K155,K157)</f>
        <v>180</v>
      </c>
      <c r="L176" s="136">
        <f>SUM(L141,L143,L145,L152,L153,L154,L155,L157)</f>
        <v>150</v>
      </c>
      <c r="M176" s="136">
        <f>SUM(M141,M143,M145,M152,M153,M154,M155,M157)</f>
        <v>115</v>
      </c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  <c r="IV176" s="34"/>
    </row>
    <row r="177" spans="1:256" ht="15.75" thickBot="1">
      <c r="A177" s="188"/>
      <c r="B177" s="135" t="s">
        <v>120</v>
      </c>
      <c r="C177" s="136" t="s">
        <v>103</v>
      </c>
      <c r="D177" s="136">
        <f>SUM(D135,D142,D144,D146,D156,D158,D159,D160,D175)</f>
        <v>30</v>
      </c>
      <c r="E177" s="136">
        <f>SUM(E135,E142,E144,E146,E156,E158,E159,E160)</f>
        <v>14</v>
      </c>
      <c r="F177" s="136">
        <f>SUM(F135,F142,F144,F146,F156,F158,F159,F160,F175)</f>
        <v>16</v>
      </c>
      <c r="G177" s="136"/>
      <c r="H177" s="136"/>
      <c r="I177" s="136"/>
      <c r="J177" s="136">
        <f>SUM(J135,J141,J142,J144,J146,J156,J158,J159,J160)</f>
        <v>345</v>
      </c>
      <c r="K177" s="136">
        <f>SUM(K135,K141,K142,K144,K146,K156,K158,K159,K160)</f>
        <v>195</v>
      </c>
      <c r="L177" s="136">
        <f>SUM(L135,L141,L142,L144,L146,L156,L158,L159,L160)</f>
        <v>150</v>
      </c>
      <c r="M177" s="136">
        <f>SUM(M135,M141,M142,M144,M146,M156,M158,M159,M160)</f>
        <v>100</v>
      </c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  <c r="IV177" s="34"/>
    </row>
    <row r="178" spans="1:13" ht="35.25" customHeight="1" thickBot="1">
      <c r="A178" s="302" t="s">
        <v>141</v>
      </c>
      <c r="B178" s="301"/>
      <c r="C178" s="139" t="s">
        <v>49</v>
      </c>
      <c r="D178" s="140">
        <f>SUM(D176:D177)</f>
        <v>60</v>
      </c>
      <c r="E178" s="141">
        <f>SUM(E176:E177)</f>
        <v>31</v>
      </c>
      <c r="F178" s="141">
        <f>SUM(F176:F177)</f>
        <v>29</v>
      </c>
      <c r="G178" s="141"/>
      <c r="H178" s="142"/>
      <c r="I178" s="143"/>
      <c r="J178" s="144">
        <f>SUM(J175:J177)</f>
        <v>835</v>
      </c>
      <c r="K178" s="142">
        <f>SUM(K176:K177)</f>
        <v>375</v>
      </c>
      <c r="L178" s="142">
        <f>SUM(L176:L177)</f>
        <v>300</v>
      </c>
      <c r="M178" s="145">
        <f>SUM(M175:M177)</f>
        <v>375</v>
      </c>
    </row>
    <row r="179" spans="1:13" ht="15">
      <c r="A179" s="97"/>
      <c r="B179" s="97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7" ht="15.75" thickBot="1">
      <c r="B180" s="5" t="s">
        <v>121</v>
      </c>
      <c r="G180" s="6"/>
    </row>
    <row r="181" spans="1:13" ht="15">
      <c r="A181" s="7" t="s">
        <v>7</v>
      </c>
      <c r="B181" s="8"/>
      <c r="C181" s="9"/>
      <c r="D181" s="292" t="s">
        <v>8</v>
      </c>
      <c r="E181" s="293"/>
      <c r="F181" s="293"/>
      <c r="G181" s="10" t="s">
        <v>9</v>
      </c>
      <c r="H181" s="11" t="s">
        <v>10</v>
      </c>
      <c r="I181" s="12" t="s">
        <v>11</v>
      </c>
      <c r="J181" s="294" t="s">
        <v>12</v>
      </c>
      <c r="K181" s="295"/>
      <c r="L181" s="295"/>
      <c r="M181" s="296"/>
    </row>
    <row r="182" spans="1:13" ht="15">
      <c r="A182" s="13"/>
      <c r="B182" s="14" t="s">
        <v>13</v>
      </c>
      <c r="C182" s="15" t="s">
        <v>14</v>
      </c>
      <c r="D182" s="16" t="s">
        <v>15</v>
      </c>
      <c r="E182" s="17" t="s">
        <v>16</v>
      </c>
      <c r="F182" s="18" t="s">
        <v>17</v>
      </c>
      <c r="G182" s="19" t="s">
        <v>18</v>
      </c>
      <c r="H182" s="20" t="s">
        <v>19</v>
      </c>
      <c r="I182" s="21" t="s">
        <v>20</v>
      </c>
      <c r="J182" s="22" t="s">
        <v>15</v>
      </c>
      <c r="K182" s="300" t="s">
        <v>21</v>
      </c>
      <c r="L182" s="300"/>
      <c r="M182" s="23" t="s">
        <v>22</v>
      </c>
    </row>
    <row r="183" spans="1:13" ht="15">
      <c r="A183" s="24"/>
      <c r="B183" s="14" t="s">
        <v>23</v>
      </c>
      <c r="C183" s="25"/>
      <c r="D183" s="26"/>
      <c r="E183" s="17" t="s">
        <v>24</v>
      </c>
      <c r="F183" s="27" t="s">
        <v>25</v>
      </c>
      <c r="G183" s="28" t="s">
        <v>26</v>
      </c>
      <c r="H183" s="20"/>
      <c r="I183" s="29" t="s">
        <v>27</v>
      </c>
      <c r="J183" s="30"/>
      <c r="K183" s="31" t="s">
        <v>28</v>
      </c>
      <c r="L183" s="32" t="s">
        <v>29</v>
      </c>
      <c r="M183" s="33"/>
    </row>
    <row r="184" spans="1:13" ht="15">
      <c r="A184" s="26"/>
      <c r="B184" s="14"/>
      <c r="C184" s="34"/>
      <c r="D184" s="26"/>
      <c r="E184" s="17" t="s">
        <v>30</v>
      </c>
      <c r="F184" s="27" t="s">
        <v>31</v>
      </c>
      <c r="G184" s="28" t="s">
        <v>32</v>
      </c>
      <c r="H184" s="34"/>
      <c r="I184" s="21" t="s">
        <v>33</v>
      </c>
      <c r="J184" s="35"/>
      <c r="K184" s="36"/>
      <c r="L184" s="37"/>
      <c r="M184" s="38"/>
    </row>
    <row r="185" spans="1:13" ht="15">
      <c r="A185" s="26"/>
      <c r="B185" s="39"/>
      <c r="C185" s="40"/>
      <c r="D185" s="26"/>
      <c r="E185" s="17" t="s">
        <v>34</v>
      </c>
      <c r="F185" s="27"/>
      <c r="G185" s="28" t="s">
        <v>35</v>
      </c>
      <c r="H185" s="20"/>
      <c r="I185" s="26" t="s">
        <v>36</v>
      </c>
      <c r="J185" s="41"/>
      <c r="K185" s="36"/>
      <c r="L185" s="42"/>
      <c r="M185" s="43"/>
    </row>
    <row r="186" spans="1:13" ht="15">
      <c r="A186" s="26"/>
      <c r="B186" s="39"/>
      <c r="C186" s="40"/>
      <c r="D186" s="26"/>
      <c r="E186" s="17"/>
      <c r="F186" s="27"/>
      <c r="G186" s="28"/>
      <c r="H186" s="20"/>
      <c r="I186" s="26"/>
      <c r="J186" s="41"/>
      <c r="K186" s="36"/>
      <c r="L186" s="42"/>
      <c r="M186" s="43"/>
    </row>
    <row r="187" spans="1:13" ht="15.75" thickBot="1">
      <c r="A187" s="44"/>
      <c r="B187" s="45"/>
      <c r="C187" s="6"/>
      <c r="D187" s="44"/>
      <c r="E187" s="46"/>
      <c r="F187" s="47"/>
      <c r="G187" s="46"/>
      <c r="H187" s="6"/>
      <c r="I187" s="44"/>
      <c r="J187" s="48"/>
      <c r="K187" s="49"/>
      <c r="L187" s="50"/>
      <c r="M187" s="51"/>
    </row>
    <row r="188" spans="1:13" ht="15.75" thickBot="1">
      <c r="A188" s="44"/>
      <c r="B188" s="52" t="s">
        <v>37</v>
      </c>
      <c r="C188" s="53"/>
      <c r="D188" s="6"/>
      <c r="E188" s="6"/>
      <c r="F188" s="6"/>
      <c r="G188" s="6"/>
      <c r="H188" s="6"/>
      <c r="I188" s="6"/>
      <c r="J188" s="6"/>
      <c r="K188" s="6"/>
      <c r="L188" s="6"/>
      <c r="M188" s="54"/>
    </row>
    <row r="189" spans="1:13" ht="15">
      <c r="A189" s="55" t="s">
        <v>38</v>
      </c>
      <c r="B189" s="56" t="s">
        <v>39</v>
      </c>
      <c r="C189" s="56"/>
      <c r="D189" s="57"/>
      <c r="E189" s="57"/>
      <c r="F189" s="57"/>
      <c r="G189" s="57"/>
      <c r="H189" s="57"/>
      <c r="I189" s="57"/>
      <c r="J189" s="57"/>
      <c r="K189" s="57"/>
      <c r="L189" s="57"/>
      <c r="M189" s="58"/>
    </row>
    <row r="190" spans="1:13" ht="15">
      <c r="A190" s="59"/>
      <c r="B190" s="59" t="s">
        <v>122</v>
      </c>
      <c r="C190" s="63"/>
      <c r="D190" s="63"/>
      <c r="E190" s="63"/>
      <c r="F190" s="63"/>
      <c r="G190" s="63"/>
      <c r="H190" s="63"/>
      <c r="I190" s="61"/>
      <c r="J190" s="61"/>
      <c r="K190" s="63"/>
      <c r="L190" s="63"/>
      <c r="M190" s="189"/>
    </row>
    <row r="191" spans="1:13" ht="15">
      <c r="A191" s="63">
        <v>1</v>
      </c>
      <c r="B191" s="63" t="s">
        <v>123</v>
      </c>
      <c r="C191" s="64" t="s">
        <v>124</v>
      </c>
      <c r="D191" s="61">
        <v>4</v>
      </c>
      <c r="E191" s="61">
        <v>2</v>
      </c>
      <c r="F191" s="61">
        <v>2</v>
      </c>
      <c r="G191" s="61">
        <v>0</v>
      </c>
      <c r="H191" s="194" t="s">
        <v>43</v>
      </c>
      <c r="I191" s="256" t="s">
        <v>66</v>
      </c>
      <c r="J191" s="61">
        <v>30</v>
      </c>
      <c r="K191" s="61">
        <v>0</v>
      </c>
      <c r="L191" s="61">
        <v>30</v>
      </c>
      <c r="M191" s="177">
        <v>20</v>
      </c>
    </row>
    <row r="192" spans="1:13" ht="15.75" thickBot="1">
      <c r="A192" s="63">
        <v>2</v>
      </c>
      <c r="B192" s="63" t="s">
        <v>123</v>
      </c>
      <c r="C192" s="64" t="s">
        <v>125</v>
      </c>
      <c r="D192" s="61">
        <v>4</v>
      </c>
      <c r="E192" s="61">
        <v>2</v>
      </c>
      <c r="F192" s="61">
        <v>2</v>
      </c>
      <c r="G192" s="61">
        <v>0</v>
      </c>
      <c r="H192" s="194" t="s">
        <v>43</v>
      </c>
      <c r="I192" s="256" t="s">
        <v>66</v>
      </c>
      <c r="J192" s="61">
        <v>30</v>
      </c>
      <c r="K192" s="61">
        <v>0</v>
      </c>
      <c r="L192" s="61">
        <v>30</v>
      </c>
      <c r="M192" s="177">
        <v>20</v>
      </c>
    </row>
    <row r="193" spans="1:13" ht="15.75" thickBot="1">
      <c r="A193" s="63"/>
      <c r="B193" s="45" t="s">
        <v>48</v>
      </c>
      <c r="C193" s="67"/>
      <c r="D193" s="68">
        <f>SUM(D190:D192)</f>
        <v>8</v>
      </c>
      <c r="E193" s="69">
        <f>SUM(E190:E192)</f>
        <v>4</v>
      </c>
      <c r="F193" s="70">
        <f>SUM(F190:F192)</f>
        <v>4</v>
      </c>
      <c r="G193" s="70">
        <v>0</v>
      </c>
      <c r="H193" s="70" t="s">
        <v>49</v>
      </c>
      <c r="I193" s="71" t="s">
        <v>49</v>
      </c>
      <c r="J193" s="72">
        <f>SUM(J190:J192)</f>
        <v>60</v>
      </c>
      <c r="K193" s="70">
        <v>0</v>
      </c>
      <c r="L193" s="70">
        <f>SUM(L190:L192)</f>
        <v>60</v>
      </c>
      <c r="M193" s="73">
        <f>SUM(M190:M192)</f>
        <v>40</v>
      </c>
    </row>
    <row r="194" spans="1:13" ht="15">
      <c r="A194" s="63"/>
      <c r="B194" s="75" t="s">
        <v>50</v>
      </c>
      <c r="C194" s="76"/>
      <c r="D194" s="77">
        <v>0</v>
      </c>
      <c r="E194" s="78">
        <v>0</v>
      </c>
      <c r="F194" s="79">
        <v>0</v>
      </c>
      <c r="G194" s="79">
        <v>0</v>
      </c>
      <c r="H194" s="80" t="s">
        <v>49</v>
      </c>
      <c r="I194" s="81" t="s">
        <v>49</v>
      </c>
      <c r="J194" s="82">
        <v>0</v>
      </c>
      <c r="K194" s="79">
        <v>0</v>
      </c>
      <c r="L194" s="79">
        <v>0</v>
      </c>
      <c r="M194" s="83">
        <v>0</v>
      </c>
    </row>
    <row r="195" spans="1:13" ht="15.75" thickBot="1">
      <c r="A195" s="63"/>
      <c r="B195" s="85" t="s">
        <v>51</v>
      </c>
      <c r="C195" s="86"/>
      <c r="D195" s="87">
        <v>0</v>
      </c>
      <c r="E195" s="88">
        <v>0</v>
      </c>
      <c r="F195" s="89">
        <v>0</v>
      </c>
      <c r="G195" s="89">
        <v>0</v>
      </c>
      <c r="H195" s="70" t="s">
        <v>49</v>
      </c>
      <c r="I195" s="71" t="s">
        <v>49</v>
      </c>
      <c r="J195" s="90">
        <v>0</v>
      </c>
      <c r="K195" s="89">
        <v>0</v>
      </c>
      <c r="L195" s="89">
        <v>0</v>
      </c>
      <c r="M195" s="23">
        <v>0</v>
      </c>
    </row>
    <row r="196" spans="1:13" ht="15.75" thickBot="1">
      <c r="A196" s="63"/>
      <c r="B196" s="92" t="s">
        <v>52</v>
      </c>
      <c r="C196" s="93"/>
      <c r="D196" s="93"/>
      <c r="E196" s="93"/>
      <c r="F196" s="94"/>
      <c r="G196" s="94"/>
      <c r="H196" s="94"/>
      <c r="I196" s="94"/>
      <c r="J196" s="94"/>
      <c r="K196" s="94"/>
      <c r="L196" s="94"/>
      <c r="M196" s="95"/>
    </row>
    <row r="197" spans="1:13" ht="15">
      <c r="A197" s="106"/>
      <c r="B197" s="190" t="s">
        <v>122</v>
      </c>
      <c r="C197" s="191"/>
      <c r="D197" s="192"/>
      <c r="E197" s="193"/>
      <c r="F197" s="194"/>
      <c r="G197" s="194"/>
      <c r="H197" s="194"/>
      <c r="I197" s="195"/>
      <c r="J197" s="196"/>
      <c r="K197" s="194"/>
      <c r="L197" s="194"/>
      <c r="M197" s="195"/>
    </row>
    <row r="198" spans="1:13" ht="15">
      <c r="A198" s="106">
        <v>1</v>
      </c>
      <c r="B198" s="180" t="s">
        <v>126</v>
      </c>
      <c r="C198" s="102" t="s">
        <v>124</v>
      </c>
      <c r="D198" s="103">
        <v>3</v>
      </c>
      <c r="E198" s="104">
        <v>2</v>
      </c>
      <c r="F198" s="61">
        <v>1</v>
      </c>
      <c r="G198" s="61">
        <v>1</v>
      </c>
      <c r="H198" s="64" t="s">
        <v>43</v>
      </c>
      <c r="I198" s="105" t="s">
        <v>44</v>
      </c>
      <c r="J198" s="157">
        <v>60</v>
      </c>
      <c r="K198" s="61">
        <v>30</v>
      </c>
      <c r="L198" s="61">
        <v>30</v>
      </c>
      <c r="M198" s="105">
        <v>10</v>
      </c>
    </row>
    <row r="199" spans="1:13" ht="15">
      <c r="A199" s="106">
        <v>2</v>
      </c>
      <c r="B199" s="180" t="s">
        <v>127</v>
      </c>
      <c r="C199" s="181" t="s">
        <v>125</v>
      </c>
      <c r="D199" s="103">
        <v>4</v>
      </c>
      <c r="E199" s="104">
        <v>2</v>
      </c>
      <c r="F199" s="61">
        <v>2</v>
      </c>
      <c r="G199" s="61">
        <v>2</v>
      </c>
      <c r="H199" s="64" t="s">
        <v>54</v>
      </c>
      <c r="I199" s="184" t="s">
        <v>44</v>
      </c>
      <c r="J199" s="157">
        <v>30</v>
      </c>
      <c r="K199" s="61">
        <v>15</v>
      </c>
      <c r="L199" s="61">
        <v>15</v>
      </c>
      <c r="M199" s="105">
        <v>20</v>
      </c>
    </row>
    <row r="200" spans="1:13" ht="15">
      <c r="A200" s="106">
        <v>3</v>
      </c>
      <c r="B200" s="180" t="s">
        <v>128</v>
      </c>
      <c r="C200" s="102" t="s">
        <v>124</v>
      </c>
      <c r="D200" s="103">
        <v>2</v>
      </c>
      <c r="E200" s="104">
        <v>1</v>
      </c>
      <c r="F200" s="61">
        <v>1</v>
      </c>
      <c r="G200" s="61">
        <v>1</v>
      </c>
      <c r="H200" s="64" t="s">
        <v>43</v>
      </c>
      <c r="I200" s="105" t="s">
        <v>44</v>
      </c>
      <c r="J200" s="157">
        <v>30</v>
      </c>
      <c r="K200" s="61">
        <v>15</v>
      </c>
      <c r="L200" s="61">
        <v>15</v>
      </c>
      <c r="M200" s="105">
        <v>0</v>
      </c>
    </row>
    <row r="201" spans="1:13" ht="15.75" thickBot="1">
      <c r="A201" s="106"/>
      <c r="B201" s="107" t="s">
        <v>48</v>
      </c>
      <c r="C201" s="76"/>
      <c r="D201" s="77">
        <f>SUM(D197:D200)</f>
        <v>9</v>
      </c>
      <c r="E201" s="78">
        <f>SUM(E197:E200)</f>
        <v>5</v>
      </c>
      <c r="F201" s="79">
        <f>SUM(F197:F200)</f>
        <v>4</v>
      </c>
      <c r="G201" s="79">
        <v>0</v>
      </c>
      <c r="H201" s="61" t="s">
        <v>49</v>
      </c>
      <c r="I201" s="61" t="s">
        <v>49</v>
      </c>
      <c r="J201" s="109">
        <f>SUM(J197:J200)</f>
        <v>120</v>
      </c>
      <c r="K201" s="79">
        <f>SUM(K197:K200)</f>
        <v>60</v>
      </c>
      <c r="L201" s="79">
        <f>SUM(L197:L200)</f>
        <v>60</v>
      </c>
      <c r="M201" s="83">
        <f>SUM(M197:M200)</f>
        <v>30</v>
      </c>
    </row>
    <row r="202" spans="1:13" ht="15">
      <c r="A202" s="106"/>
      <c r="B202" s="75" t="s">
        <v>50</v>
      </c>
      <c r="C202" s="76"/>
      <c r="D202" s="77">
        <v>6</v>
      </c>
      <c r="E202" s="78">
        <v>4</v>
      </c>
      <c r="F202" s="79">
        <v>2</v>
      </c>
      <c r="G202" s="79">
        <v>0</v>
      </c>
      <c r="H202" s="61" t="s">
        <v>49</v>
      </c>
      <c r="I202" s="61" t="s">
        <v>49</v>
      </c>
      <c r="J202" s="109">
        <v>90</v>
      </c>
      <c r="K202" s="79">
        <v>45</v>
      </c>
      <c r="L202" s="79">
        <v>45</v>
      </c>
      <c r="M202" s="83">
        <v>30</v>
      </c>
    </row>
    <row r="203" spans="1:13" ht="15.75" thickBot="1">
      <c r="A203" s="106"/>
      <c r="B203" s="85" t="s">
        <v>51</v>
      </c>
      <c r="C203" s="86"/>
      <c r="D203" s="87">
        <v>0</v>
      </c>
      <c r="E203" s="88">
        <v>0</v>
      </c>
      <c r="F203" s="89">
        <v>0</v>
      </c>
      <c r="G203" s="89">
        <v>0</v>
      </c>
      <c r="H203" s="61" t="s">
        <v>49</v>
      </c>
      <c r="I203" s="61" t="s">
        <v>49</v>
      </c>
      <c r="J203" s="110">
        <v>0</v>
      </c>
      <c r="K203" s="89">
        <v>0</v>
      </c>
      <c r="L203" s="89">
        <v>0</v>
      </c>
      <c r="M203" s="23">
        <v>0</v>
      </c>
    </row>
    <row r="204" spans="1:13" ht="15">
      <c r="A204" s="106"/>
      <c r="B204" s="56" t="s">
        <v>57</v>
      </c>
      <c r="C204" s="111"/>
      <c r="D204" s="99"/>
      <c r="E204" s="99"/>
      <c r="F204" s="99"/>
      <c r="G204" s="99"/>
      <c r="H204" s="98"/>
      <c r="I204" s="98"/>
      <c r="J204" s="99"/>
      <c r="K204" s="99"/>
      <c r="L204" s="99"/>
      <c r="M204" s="62"/>
    </row>
    <row r="205" spans="1:13" ht="15">
      <c r="A205" s="63"/>
      <c r="B205" s="59" t="s">
        <v>122</v>
      </c>
      <c r="C205" s="61"/>
      <c r="D205" s="61"/>
      <c r="E205" s="61"/>
      <c r="F205" s="61"/>
      <c r="G205" s="61"/>
      <c r="H205" s="64"/>
      <c r="I205" s="64"/>
      <c r="J205" s="61"/>
      <c r="K205" s="61"/>
      <c r="L205" s="61"/>
      <c r="M205" s="61"/>
    </row>
    <row r="206" spans="1:13" ht="15">
      <c r="A206" s="63">
        <v>1</v>
      </c>
      <c r="B206" s="63" t="s">
        <v>129</v>
      </c>
      <c r="C206" s="61" t="s">
        <v>124</v>
      </c>
      <c r="D206" s="61">
        <v>2</v>
      </c>
      <c r="E206" s="61">
        <v>1</v>
      </c>
      <c r="F206" s="61">
        <v>1</v>
      </c>
      <c r="G206" s="61">
        <v>0</v>
      </c>
      <c r="H206" s="64" t="s">
        <v>43</v>
      </c>
      <c r="I206" s="64" t="s">
        <v>44</v>
      </c>
      <c r="J206" s="61">
        <v>30</v>
      </c>
      <c r="K206" s="61">
        <v>15</v>
      </c>
      <c r="L206" s="61">
        <v>15</v>
      </c>
      <c r="M206" s="61">
        <v>0</v>
      </c>
    </row>
    <row r="207" spans="1:13" ht="15">
      <c r="A207" s="63">
        <v>2</v>
      </c>
      <c r="B207" s="63" t="s">
        <v>130</v>
      </c>
      <c r="C207" s="61" t="s">
        <v>124</v>
      </c>
      <c r="D207" s="61">
        <v>2</v>
      </c>
      <c r="E207" s="61">
        <v>1</v>
      </c>
      <c r="F207" s="61">
        <v>1</v>
      </c>
      <c r="G207" s="61">
        <v>1</v>
      </c>
      <c r="H207" s="64" t="s">
        <v>54</v>
      </c>
      <c r="I207" s="64" t="s">
        <v>44</v>
      </c>
      <c r="J207" s="61">
        <v>30</v>
      </c>
      <c r="K207" s="61">
        <v>15</v>
      </c>
      <c r="L207" s="61">
        <v>15</v>
      </c>
      <c r="M207" s="61">
        <v>0</v>
      </c>
    </row>
    <row r="208" spans="1:13" s="264" customFormat="1" ht="15">
      <c r="A208" s="261">
        <v>3</v>
      </c>
      <c r="B208" s="261" t="s">
        <v>185</v>
      </c>
      <c r="C208" s="262" t="s">
        <v>124</v>
      </c>
      <c r="D208" s="262">
        <v>2</v>
      </c>
      <c r="E208" s="262">
        <v>1</v>
      </c>
      <c r="F208" s="262">
        <v>1</v>
      </c>
      <c r="G208" s="262">
        <v>0</v>
      </c>
      <c r="H208" s="263" t="s">
        <v>43</v>
      </c>
      <c r="I208" s="263" t="s">
        <v>44</v>
      </c>
      <c r="J208" s="262">
        <v>30</v>
      </c>
      <c r="K208" s="262">
        <v>15</v>
      </c>
      <c r="L208" s="262">
        <v>15</v>
      </c>
      <c r="M208" s="262">
        <v>0</v>
      </c>
    </row>
    <row r="209" spans="1:13" s="259" customFormat="1" ht="15">
      <c r="A209" s="260">
        <v>4</v>
      </c>
      <c r="B209" s="260" t="s">
        <v>131</v>
      </c>
      <c r="C209" s="256" t="s">
        <v>124</v>
      </c>
      <c r="D209" s="256">
        <v>2</v>
      </c>
      <c r="E209" s="256">
        <v>1</v>
      </c>
      <c r="F209" s="256">
        <v>1</v>
      </c>
      <c r="G209" s="256">
        <v>0</v>
      </c>
      <c r="H209" s="194" t="s">
        <v>54</v>
      </c>
      <c r="I209" s="194" t="s">
        <v>44</v>
      </c>
      <c r="J209" s="256">
        <v>30</v>
      </c>
      <c r="K209" s="256">
        <v>15</v>
      </c>
      <c r="L209" s="256">
        <v>15</v>
      </c>
      <c r="M209" s="256">
        <v>0</v>
      </c>
    </row>
    <row r="210" spans="1:13" ht="15">
      <c r="A210" s="63">
        <v>5</v>
      </c>
      <c r="B210" s="63" t="s">
        <v>132</v>
      </c>
      <c r="C210" s="61" t="s">
        <v>124</v>
      </c>
      <c r="D210" s="61">
        <v>2</v>
      </c>
      <c r="E210" s="61">
        <v>1</v>
      </c>
      <c r="F210" s="61">
        <v>1</v>
      </c>
      <c r="G210" s="61">
        <v>0</v>
      </c>
      <c r="H210" s="64" t="s">
        <v>54</v>
      </c>
      <c r="I210" s="64" t="s">
        <v>44</v>
      </c>
      <c r="J210" s="61">
        <v>30</v>
      </c>
      <c r="K210" s="61">
        <v>15</v>
      </c>
      <c r="L210" s="61">
        <v>15</v>
      </c>
      <c r="M210" s="61">
        <v>0</v>
      </c>
    </row>
    <row r="211" spans="1:13" ht="15">
      <c r="A211" s="63">
        <v>6</v>
      </c>
      <c r="B211" s="63" t="s">
        <v>133</v>
      </c>
      <c r="C211" s="61" t="s">
        <v>125</v>
      </c>
      <c r="D211" s="61">
        <v>2</v>
      </c>
      <c r="E211" s="61">
        <v>1</v>
      </c>
      <c r="F211" s="61">
        <v>1</v>
      </c>
      <c r="G211" s="61">
        <v>1</v>
      </c>
      <c r="H211" s="64" t="s">
        <v>43</v>
      </c>
      <c r="I211" s="64" t="s">
        <v>44</v>
      </c>
      <c r="J211" s="61">
        <v>30</v>
      </c>
      <c r="K211" s="61">
        <v>15</v>
      </c>
      <c r="L211" s="61">
        <v>15</v>
      </c>
      <c r="M211" s="61">
        <v>0</v>
      </c>
    </row>
    <row r="212" spans="1:13" s="259" customFormat="1" ht="15">
      <c r="A212" s="260">
        <v>7</v>
      </c>
      <c r="B212" s="260" t="s">
        <v>134</v>
      </c>
      <c r="C212" s="256" t="s">
        <v>125</v>
      </c>
      <c r="D212" s="256">
        <v>2</v>
      </c>
      <c r="E212" s="256">
        <v>1</v>
      </c>
      <c r="F212" s="256">
        <v>1</v>
      </c>
      <c r="G212" s="256">
        <v>0</v>
      </c>
      <c r="H212" s="194" t="s">
        <v>54</v>
      </c>
      <c r="I212" s="194" t="s">
        <v>44</v>
      </c>
      <c r="J212" s="256">
        <v>30</v>
      </c>
      <c r="K212" s="256">
        <v>15</v>
      </c>
      <c r="L212" s="256">
        <v>15</v>
      </c>
      <c r="M212" s="256">
        <v>0</v>
      </c>
    </row>
    <row r="213" spans="1:13" ht="15">
      <c r="A213" s="63">
        <v>8</v>
      </c>
      <c r="B213" s="63" t="s">
        <v>135</v>
      </c>
      <c r="C213" s="61" t="s">
        <v>125</v>
      </c>
      <c r="D213" s="61">
        <v>2</v>
      </c>
      <c r="E213" s="61">
        <v>1</v>
      </c>
      <c r="F213" s="61">
        <v>1</v>
      </c>
      <c r="G213" s="61">
        <v>0</v>
      </c>
      <c r="H213" s="64" t="s">
        <v>54</v>
      </c>
      <c r="I213" s="64" t="s">
        <v>44</v>
      </c>
      <c r="J213" s="61">
        <v>30</v>
      </c>
      <c r="K213" s="61">
        <v>15</v>
      </c>
      <c r="L213" s="61">
        <v>15</v>
      </c>
      <c r="M213" s="61">
        <v>0</v>
      </c>
    </row>
    <row r="214" spans="1:13" ht="15">
      <c r="A214" s="63">
        <v>9</v>
      </c>
      <c r="B214" s="63" t="s">
        <v>136</v>
      </c>
      <c r="C214" s="61" t="s">
        <v>125</v>
      </c>
      <c r="D214" s="61">
        <v>2</v>
      </c>
      <c r="E214" s="61">
        <v>1</v>
      </c>
      <c r="F214" s="61">
        <v>1</v>
      </c>
      <c r="G214" s="61">
        <v>0</v>
      </c>
      <c r="H214" s="64" t="s">
        <v>54</v>
      </c>
      <c r="I214" s="64" t="s">
        <v>44</v>
      </c>
      <c r="J214" s="61">
        <v>30</v>
      </c>
      <c r="K214" s="61">
        <v>15</v>
      </c>
      <c r="L214" s="61">
        <v>15</v>
      </c>
      <c r="M214" s="61">
        <v>0</v>
      </c>
    </row>
    <row r="215" spans="1:13" ht="15">
      <c r="A215" s="63"/>
      <c r="B215" s="63" t="s">
        <v>48</v>
      </c>
      <c r="C215" s="61"/>
      <c r="D215" s="61">
        <f>SUM(D205:D214)</f>
        <v>18</v>
      </c>
      <c r="E215" s="61">
        <f>SUM(E205:E214)</f>
        <v>9</v>
      </c>
      <c r="F215" s="61">
        <f>SUM(F205:F214)</f>
        <v>9</v>
      </c>
      <c r="G215" s="61">
        <v>0</v>
      </c>
      <c r="H215" s="61" t="s">
        <v>49</v>
      </c>
      <c r="I215" s="61" t="s">
        <v>49</v>
      </c>
      <c r="J215" s="61">
        <f>SUM(J205:J214)</f>
        <v>270</v>
      </c>
      <c r="K215" s="61">
        <f>SUM(K205:K214)</f>
        <v>135</v>
      </c>
      <c r="L215" s="61">
        <f>SUM(L205:L214)</f>
        <v>135</v>
      </c>
      <c r="M215" s="61">
        <f>SUM(M205:M214)</f>
        <v>0</v>
      </c>
    </row>
    <row r="216" spans="1:14" ht="15">
      <c r="A216" s="63"/>
      <c r="B216" s="107" t="s">
        <v>50</v>
      </c>
      <c r="C216" s="76"/>
      <c r="D216" s="77">
        <v>2</v>
      </c>
      <c r="E216" s="78">
        <v>0</v>
      </c>
      <c r="F216" s="79">
        <v>2</v>
      </c>
      <c r="G216" s="79">
        <v>2</v>
      </c>
      <c r="H216" s="79" t="s">
        <v>49</v>
      </c>
      <c r="I216" s="83" t="s">
        <v>49</v>
      </c>
      <c r="J216" s="82">
        <v>60</v>
      </c>
      <c r="K216" s="79">
        <v>30</v>
      </c>
      <c r="L216" s="79">
        <v>30</v>
      </c>
      <c r="M216" s="83">
        <v>0</v>
      </c>
      <c r="N216" s="5"/>
    </row>
    <row r="217" spans="1:13" ht="15.75" thickBot="1">
      <c r="A217" s="63"/>
      <c r="B217" s="85" t="s">
        <v>51</v>
      </c>
      <c r="C217" s="86"/>
      <c r="D217" s="87">
        <v>0</v>
      </c>
      <c r="E217" s="88">
        <v>0</v>
      </c>
      <c r="F217" s="89">
        <v>0</v>
      </c>
      <c r="G217" s="89">
        <v>0</v>
      </c>
      <c r="H217" s="70" t="s">
        <v>49</v>
      </c>
      <c r="I217" s="71" t="s">
        <v>49</v>
      </c>
      <c r="J217" s="90">
        <v>0</v>
      </c>
      <c r="K217" s="89">
        <v>0</v>
      </c>
      <c r="L217" s="89">
        <v>0</v>
      </c>
      <c r="M217" s="23">
        <v>0</v>
      </c>
    </row>
    <row r="218" spans="1:13" ht="15.75" thickBot="1">
      <c r="A218" s="63"/>
      <c r="B218" s="92" t="s">
        <v>67</v>
      </c>
      <c r="C218" s="94"/>
      <c r="D218" s="93"/>
      <c r="E218" s="93"/>
      <c r="F218" s="93"/>
      <c r="G218" s="94"/>
      <c r="H218" s="94"/>
      <c r="I218" s="94"/>
      <c r="J218" s="94"/>
      <c r="K218" s="94"/>
      <c r="L218" s="94"/>
      <c r="M218" s="95"/>
    </row>
    <row r="219" spans="1:13" ht="15.75" thickBot="1">
      <c r="A219" s="63"/>
      <c r="B219" s="113" t="s">
        <v>48</v>
      </c>
      <c r="C219" s="114" t="s">
        <v>49</v>
      </c>
      <c r="D219" s="68"/>
      <c r="E219" s="69"/>
      <c r="F219" s="70"/>
      <c r="G219" s="70"/>
      <c r="H219" s="70" t="s">
        <v>49</v>
      </c>
      <c r="I219" s="70" t="s">
        <v>49</v>
      </c>
      <c r="J219" s="115"/>
      <c r="K219" s="116"/>
      <c r="L219" s="116"/>
      <c r="M219" s="73"/>
    </row>
    <row r="220" spans="1:13" ht="15.75" thickBot="1">
      <c r="A220" s="63"/>
      <c r="B220" s="113" t="s">
        <v>50</v>
      </c>
      <c r="C220" s="117" t="s">
        <v>49</v>
      </c>
      <c r="D220" s="118"/>
      <c r="E220" s="119"/>
      <c r="F220" s="116"/>
      <c r="G220" s="116"/>
      <c r="H220" s="116" t="s">
        <v>49</v>
      </c>
      <c r="I220" s="116" t="s">
        <v>49</v>
      </c>
      <c r="J220" s="115"/>
      <c r="K220" s="116"/>
      <c r="L220" s="116"/>
      <c r="M220" s="73"/>
    </row>
    <row r="221" spans="1:13" ht="15.75" thickBot="1">
      <c r="A221" s="63"/>
      <c r="B221" s="85" t="s">
        <v>51</v>
      </c>
      <c r="C221" s="120" t="s">
        <v>49</v>
      </c>
      <c r="D221" s="121"/>
      <c r="E221" s="122"/>
      <c r="F221" s="123"/>
      <c r="G221" s="123"/>
      <c r="H221" s="123" t="s">
        <v>49</v>
      </c>
      <c r="I221" s="123" t="s">
        <v>49</v>
      </c>
      <c r="J221" s="124"/>
      <c r="K221" s="123"/>
      <c r="L221" s="123"/>
      <c r="M221" s="125"/>
    </row>
    <row r="222" spans="1:13" ht="15">
      <c r="A222" s="63"/>
      <c r="B222" s="56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62"/>
    </row>
    <row r="223" spans="1:16" ht="15">
      <c r="A223" s="63"/>
      <c r="B223" s="96" t="s">
        <v>122</v>
      </c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O223" s="5"/>
      <c r="P223" s="5"/>
    </row>
    <row r="224" spans="1:16" ht="15">
      <c r="A224" s="63">
        <v>1</v>
      </c>
      <c r="B224" s="112" t="s">
        <v>137</v>
      </c>
      <c r="C224" s="64" t="s">
        <v>124</v>
      </c>
      <c r="D224" s="64">
        <v>2</v>
      </c>
      <c r="E224" s="64">
        <v>1</v>
      </c>
      <c r="F224" s="64">
        <v>1</v>
      </c>
      <c r="G224" s="64">
        <v>0</v>
      </c>
      <c r="H224" s="64" t="s">
        <v>43</v>
      </c>
      <c r="I224" s="64" t="s">
        <v>66</v>
      </c>
      <c r="J224" s="64">
        <v>30</v>
      </c>
      <c r="K224" s="64">
        <v>15</v>
      </c>
      <c r="L224" s="64">
        <v>15</v>
      </c>
      <c r="M224" s="64">
        <v>0</v>
      </c>
      <c r="O224" s="197"/>
      <c r="P224" s="197"/>
    </row>
    <row r="225" spans="1:16" ht="15">
      <c r="A225" s="63">
        <v>2</v>
      </c>
      <c r="B225" s="112" t="s">
        <v>137</v>
      </c>
      <c r="C225" s="64" t="s">
        <v>124</v>
      </c>
      <c r="D225" s="64">
        <v>2</v>
      </c>
      <c r="E225" s="64">
        <v>1</v>
      </c>
      <c r="F225" s="64">
        <v>1</v>
      </c>
      <c r="G225" s="64">
        <v>0</v>
      </c>
      <c r="H225" s="64" t="s">
        <v>43</v>
      </c>
      <c r="I225" s="64" t="s">
        <v>66</v>
      </c>
      <c r="J225" s="64">
        <v>30</v>
      </c>
      <c r="K225" s="64">
        <v>15</v>
      </c>
      <c r="L225" s="64">
        <v>15</v>
      </c>
      <c r="M225" s="64">
        <v>0</v>
      </c>
      <c r="O225" s="5"/>
      <c r="P225" s="5"/>
    </row>
    <row r="226" spans="1:13" ht="15">
      <c r="A226" s="63">
        <v>3</v>
      </c>
      <c r="B226" s="112" t="s">
        <v>137</v>
      </c>
      <c r="C226" s="64" t="s">
        <v>124</v>
      </c>
      <c r="D226" s="64">
        <v>2</v>
      </c>
      <c r="E226" s="64">
        <v>1</v>
      </c>
      <c r="F226" s="64">
        <v>1</v>
      </c>
      <c r="G226" s="64">
        <v>0</v>
      </c>
      <c r="H226" s="64" t="s">
        <v>43</v>
      </c>
      <c r="I226" s="64" t="s">
        <v>66</v>
      </c>
      <c r="J226" s="64">
        <v>30</v>
      </c>
      <c r="K226" s="64">
        <v>15</v>
      </c>
      <c r="L226" s="64">
        <v>15</v>
      </c>
      <c r="M226" s="64">
        <v>0</v>
      </c>
    </row>
    <row r="227" spans="1:13" ht="15">
      <c r="A227" s="198">
        <v>4</v>
      </c>
      <c r="B227" s="112" t="s">
        <v>137</v>
      </c>
      <c r="C227" s="64" t="s">
        <v>124</v>
      </c>
      <c r="D227" s="64">
        <v>2</v>
      </c>
      <c r="E227" s="64">
        <v>1</v>
      </c>
      <c r="F227" s="64">
        <v>1</v>
      </c>
      <c r="G227" s="64">
        <v>0</v>
      </c>
      <c r="H227" s="64" t="s">
        <v>43</v>
      </c>
      <c r="I227" s="64" t="s">
        <v>66</v>
      </c>
      <c r="J227" s="64">
        <v>30</v>
      </c>
      <c r="K227" s="64">
        <v>15</v>
      </c>
      <c r="L227" s="64">
        <v>15</v>
      </c>
      <c r="M227" s="64">
        <v>0</v>
      </c>
    </row>
    <row r="228" spans="1:13" ht="15">
      <c r="A228" s="199">
        <v>5</v>
      </c>
      <c r="B228" s="112" t="s">
        <v>137</v>
      </c>
      <c r="C228" s="64" t="s">
        <v>124</v>
      </c>
      <c r="D228" s="64">
        <v>2</v>
      </c>
      <c r="E228" s="64">
        <v>1</v>
      </c>
      <c r="F228" s="64">
        <v>1</v>
      </c>
      <c r="G228" s="64">
        <v>0</v>
      </c>
      <c r="H228" s="64" t="s">
        <v>43</v>
      </c>
      <c r="I228" s="64" t="s">
        <v>66</v>
      </c>
      <c r="J228" s="64">
        <v>30</v>
      </c>
      <c r="K228" s="64">
        <v>15</v>
      </c>
      <c r="L228" s="64">
        <v>15</v>
      </c>
      <c r="M228" s="64">
        <v>0</v>
      </c>
    </row>
    <row r="229" spans="1:13" ht="15.75" thickBot="1">
      <c r="A229" s="200">
        <v>6</v>
      </c>
      <c r="B229" s="112" t="s">
        <v>137</v>
      </c>
      <c r="C229" s="64" t="s">
        <v>124</v>
      </c>
      <c r="D229" s="64">
        <v>2</v>
      </c>
      <c r="E229" s="64">
        <v>1</v>
      </c>
      <c r="F229" s="64">
        <v>1</v>
      </c>
      <c r="G229" s="64">
        <v>0</v>
      </c>
      <c r="H229" s="64" t="s">
        <v>43</v>
      </c>
      <c r="I229" s="64" t="s">
        <v>66</v>
      </c>
      <c r="J229" s="64">
        <v>30</v>
      </c>
      <c r="K229" s="64">
        <v>15</v>
      </c>
      <c r="L229" s="64">
        <v>15</v>
      </c>
      <c r="M229" s="64">
        <v>0</v>
      </c>
    </row>
    <row r="230" spans="1:13" ht="15.75" thickBot="1">
      <c r="A230" s="201">
        <v>7</v>
      </c>
      <c r="B230" s="112" t="s">
        <v>137</v>
      </c>
      <c r="C230" s="64" t="s">
        <v>125</v>
      </c>
      <c r="D230" s="64">
        <v>2</v>
      </c>
      <c r="E230" s="64">
        <v>1</v>
      </c>
      <c r="F230" s="64">
        <v>1</v>
      </c>
      <c r="G230" s="64">
        <v>0</v>
      </c>
      <c r="H230" s="64" t="s">
        <v>43</v>
      </c>
      <c r="I230" s="64" t="s">
        <v>66</v>
      </c>
      <c r="J230" s="64">
        <v>30</v>
      </c>
      <c r="K230" s="64">
        <v>15</v>
      </c>
      <c r="L230" s="64">
        <v>15</v>
      </c>
      <c r="M230" s="64">
        <v>0</v>
      </c>
    </row>
    <row r="231" spans="1:13" ht="15.75" thickBot="1">
      <c r="A231" s="202">
        <v>8</v>
      </c>
      <c r="B231" s="112" t="s">
        <v>137</v>
      </c>
      <c r="C231" s="64" t="s">
        <v>125</v>
      </c>
      <c r="D231" s="64">
        <v>2</v>
      </c>
      <c r="E231" s="64">
        <v>1</v>
      </c>
      <c r="F231" s="64">
        <v>1</v>
      </c>
      <c r="G231" s="64">
        <v>0</v>
      </c>
      <c r="H231" s="64" t="s">
        <v>43</v>
      </c>
      <c r="I231" s="64" t="s">
        <v>66</v>
      </c>
      <c r="J231" s="64">
        <v>30</v>
      </c>
      <c r="K231" s="64">
        <v>15</v>
      </c>
      <c r="L231" s="64">
        <v>15</v>
      </c>
      <c r="M231" s="64"/>
    </row>
    <row r="232" spans="1:13" ht="15.75" thickBot="1">
      <c r="A232" s="202">
        <v>9</v>
      </c>
      <c r="B232" s="112" t="s">
        <v>137</v>
      </c>
      <c r="C232" s="64" t="s">
        <v>125</v>
      </c>
      <c r="D232" s="64">
        <v>2</v>
      </c>
      <c r="E232" s="64">
        <v>1</v>
      </c>
      <c r="F232" s="64">
        <v>1</v>
      </c>
      <c r="G232" s="64">
        <v>0</v>
      </c>
      <c r="H232" s="64" t="s">
        <v>43</v>
      </c>
      <c r="I232" s="64" t="s">
        <v>66</v>
      </c>
      <c r="J232" s="64">
        <v>30</v>
      </c>
      <c r="K232" s="64">
        <v>15</v>
      </c>
      <c r="L232" s="64">
        <v>15</v>
      </c>
      <c r="M232" s="64">
        <v>0</v>
      </c>
    </row>
    <row r="233" spans="1:13" ht="15.75" thickBot="1">
      <c r="A233" s="203">
        <v>10</v>
      </c>
      <c r="B233" s="112" t="s">
        <v>137</v>
      </c>
      <c r="C233" s="64" t="s">
        <v>125</v>
      </c>
      <c r="D233" s="64">
        <v>2</v>
      </c>
      <c r="E233" s="64">
        <v>1</v>
      </c>
      <c r="F233" s="64">
        <v>1</v>
      </c>
      <c r="G233" s="64">
        <v>0</v>
      </c>
      <c r="H233" s="64" t="s">
        <v>43</v>
      </c>
      <c r="I233" s="64" t="s">
        <v>66</v>
      </c>
      <c r="J233" s="64">
        <v>30</v>
      </c>
      <c r="K233" s="64">
        <v>15</v>
      </c>
      <c r="L233" s="64">
        <v>15</v>
      </c>
      <c r="M233" s="64">
        <v>0</v>
      </c>
    </row>
    <row r="234" spans="1:13" ht="15">
      <c r="A234" s="7">
        <v>11</v>
      </c>
      <c r="B234" s="112" t="s">
        <v>137</v>
      </c>
      <c r="C234" s="64" t="s">
        <v>125</v>
      </c>
      <c r="D234" s="64">
        <v>2</v>
      </c>
      <c r="E234" s="64">
        <v>1</v>
      </c>
      <c r="F234" s="64">
        <v>1</v>
      </c>
      <c r="G234" s="64">
        <v>0</v>
      </c>
      <c r="H234" s="64" t="s">
        <v>43</v>
      </c>
      <c r="I234" s="64" t="s">
        <v>66</v>
      </c>
      <c r="J234" s="64">
        <v>30</v>
      </c>
      <c r="K234" s="64">
        <v>15</v>
      </c>
      <c r="L234" s="64">
        <v>15</v>
      </c>
      <c r="M234" s="64">
        <v>0</v>
      </c>
    </row>
    <row r="235" spans="1:13" ht="15">
      <c r="A235" s="146">
        <v>12</v>
      </c>
      <c r="B235" s="112" t="s">
        <v>137</v>
      </c>
      <c r="C235" s="64" t="s">
        <v>125</v>
      </c>
      <c r="D235" s="64">
        <v>2</v>
      </c>
      <c r="E235" s="64">
        <v>1</v>
      </c>
      <c r="F235" s="64">
        <v>1</v>
      </c>
      <c r="G235" s="64">
        <v>0</v>
      </c>
      <c r="H235" s="64" t="s">
        <v>43</v>
      </c>
      <c r="I235" s="64" t="s">
        <v>66</v>
      </c>
      <c r="J235" s="64">
        <v>30</v>
      </c>
      <c r="K235" s="64">
        <v>15</v>
      </c>
      <c r="L235" s="64">
        <v>15</v>
      </c>
      <c r="M235" s="64">
        <v>0</v>
      </c>
    </row>
    <row r="236" spans="1:13" ht="15">
      <c r="A236" s="112">
        <v>13</v>
      </c>
      <c r="B236" s="112" t="s">
        <v>138</v>
      </c>
      <c r="C236" s="64" t="s">
        <v>125</v>
      </c>
      <c r="D236" s="64">
        <v>2</v>
      </c>
      <c r="E236" s="64">
        <v>1</v>
      </c>
      <c r="F236" s="64">
        <v>1</v>
      </c>
      <c r="G236" s="64">
        <v>0</v>
      </c>
      <c r="H236" s="64" t="s">
        <v>43</v>
      </c>
      <c r="I236" s="64" t="s">
        <v>44</v>
      </c>
      <c r="J236" s="64">
        <v>30</v>
      </c>
      <c r="K236" s="64">
        <v>15</v>
      </c>
      <c r="L236" s="64">
        <v>15</v>
      </c>
      <c r="M236" s="64">
        <v>0</v>
      </c>
    </row>
    <row r="237" spans="1:13" ht="15.75" thickBot="1">
      <c r="A237" s="112"/>
      <c r="B237" s="45" t="s">
        <v>48</v>
      </c>
      <c r="C237" s="114" t="s">
        <v>49</v>
      </c>
      <c r="D237" s="68">
        <f>SUM(D224:D236)</f>
        <v>26</v>
      </c>
      <c r="E237" s="126">
        <f>SUM(E224:E236)</f>
        <v>13</v>
      </c>
      <c r="F237" s="70">
        <f>SUM(F224:F236)</f>
        <v>13</v>
      </c>
      <c r="G237" s="70">
        <v>0</v>
      </c>
      <c r="H237" s="70" t="s">
        <v>49</v>
      </c>
      <c r="I237" s="70" t="s">
        <v>49</v>
      </c>
      <c r="J237" s="72">
        <f>SUM(J224:J236)</f>
        <v>390</v>
      </c>
      <c r="K237" s="70">
        <f>SUM(K224:K236)</f>
        <v>195</v>
      </c>
      <c r="L237" s="70">
        <f>SUM(L224:L236)</f>
        <v>195</v>
      </c>
      <c r="M237" s="71">
        <f>SUM(M224:M236)</f>
        <v>0</v>
      </c>
    </row>
    <row r="238" spans="1:13" ht="15.75" thickBot="1">
      <c r="A238" s="112"/>
      <c r="B238" s="127" t="s">
        <v>50</v>
      </c>
      <c r="C238" s="128" t="s">
        <v>49</v>
      </c>
      <c r="D238" s="121">
        <v>0</v>
      </c>
      <c r="E238" s="122">
        <v>0</v>
      </c>
      <c r="F238" s="123">
        <v>0</v>
      </c>
      <c r="G238" s="123">
        <v>0</v>
      </c>
      <c r="H238" s="129" t="s">
        <v>49</v>
      </c>
      <c r="I238" s="129" t="s">
        <v>49</v>
      </c>
      <c r="J238" s="124">
        <v>0</v>
      </c>
      <c r="K238" s="123">
        <v>0</v>
      </c>
      <c r="L238" s="123">
        <v>0</v>
      </c>
      <c r="M238" s="125">
        <v>0</v>
      </c>
    </row>
    <row r="239" spans="1:13" ht="15.75" thickBot="1">
      <c r="A239" s="112"/>
      <c r="B239" s="130" t="s">
        <v>51</v>
      </c>
      <c r="C239" s="117" t="s">
        <v>49</v>
      </c>
      <c r="D239" s="118">
        <v>0</v>
      </c>
      <c r="E239" s="119">
        <v>0</v>
      </c>
      <c r="F239" s="116">
        <v>0</v>
      </c>
      <c r="G239" s="116">
        <v>0</v>
      </c>
      <c r="H239" s="116" t="s">
        <v>49</v>
      </c>
      <c r="I239" s="116" t="s">
        <v>49</v>
      </c>
      <c r="J239" s="115">
        <v>0</v>
      </c>
      <c r="K239" s="116">
        <v>0</v>
      </c>
      <c r="L239" s="116">
        <v>0</v>
      </c>
      <c r="M239" s="73">
        <v>0</v>
      </c>
    </row>
    <row r="240" spans="1:13" ht="15.75" thickBot="1">
      <c r="A240" s="112"/>
      <c r="B240" s="52" t="s">
        <v>69</v>
      </c>
      <c r="C240" s="131"/>
      <c r="D240" s="6"/>
      <c r="E240" s="6"/>
      <c r="F240" s="6"/>
      <c r="G240" s="6"/>
      <c r="H240" s="131"/>
      <c r="I240" s="131"/>
      <c r="J240" s="6"/>
      <c r="K240" s="34"/>
      <c r="L240" s="34"/>
      <c r="M240" s="174"/>
    </row>
    <row r="241" spans="1:13" ht="15.75" thickBot="1">
      <c r="A241" s="63"/>
      <c r="B241" s="135" t="s">
        <v>139</v>
      </c>
      <c r="C241" s="135" t="s">
        <v>124</v>
      </c>
      <c r="D241" s="136">
        <f>SUM(D191,D198,D200,D206,D207,D208,D209,D210,D224,D225,D226,D227,D228,D229)</f>
        <v>31</v>
      </c>
      <c r="E241" s="136">
        <f>SUM(E224,E191,E198,E200,E206,E207,E208,E209,E210,E225,E226,E227,E228,E229)</f>
        <v>16</v>
      </c>
      <c r="F241" s="136">
        <f>SUM(F224,F191,F198,F200,F206,F207,F208,F209,F210,F225,F226,F227,F228,F229)</f>
        <v>15</v>
      </c>
      <c r="G241" s="136"/>
      <c r="H241" s="136"/>
      <c r="I241" s="136"/>
      <c r="J241" s="136">
        <v>450</v>
      </c>
      <c r="K241" s="136">
        <f>SUM(K191,K198,K200,K206,K207,K208,K209,K210,K224,K225,K226,K227,K228,K229)</f>
        <v>210</v>
      </c>
      <c r="L241" s="136">
        <f>SUM(L191,L198,L200,L206,L207,L208,L209,L210,L224,L225,L226,L227,L228,L229)</f>
        <v>240</v>
      </c>
      <c r="M241" s="136">
        <f>SUM(M191,M198,M200,M206,M207,M208,M209,M210,M224,M225,M226,M227,M228,M229)</f>
        <v>30</v>
      </c>
    </row>
    <row r="242" spans="1:13" ht="15.75" thickBot="1">
      <c r="A242" s="63"/>
      <c r="B242" s="204" t="s">
        <v>140</v>
      </c>
      <c r="C242" s="135" t="s">
        <v>125</v>
      </c>
      <c r="D242" s="136">
        <f>SUM(D192,D199,D211,D212,D213,D214,D230,D231,D232,D233,D234,D235,D236)</f>
        <v>30</v>
      </c>
      <c r="E242" s="136">
        <f>SUM(E192,E199,E211,E212,E213,E214,E230,E231,E232,E233,E234,E235,E236)</f>
        <v>15</v>
      </c>
      <c r="F242" s="136">
        <f>SUM(F192,F199,F211,F212,F213,F214,F230,F231,F232,F233,F234,F235,F236)</f>
        <v>15</v>
      </c>
      <c r="G242" s="136"/>
      <c r="H242" s="136"/>
      <c r="I242" s="136"/>
      <c r="J242" s="136">
        <f>SUM(J192,J199,J211,J212,J213,J214,J230,J231,J232,J233,J234,J235,J236)</f>
        <v>390</v>
      </c>
      <c r="K242" s="136">
        <f>SUM(K192,K199,K211,K212,K213,K214,K230,K231,K232,K233,K234,K235,K236)</f>
        <v>180</v>
      </c>
      <c r="L242" s="136">
        <f>SUM(L192,L199,L211,L212,L213,L214,L230,L231,L232,L233,L234,L235,L236)</f>
        <v>210</v>
      </c>
      <c r="M242" s="136">
        <f>SUM(M192,M199,M211,M212,M213,M214,M230,M231,M232,M233,M234,M235,M236)</f>
        <v>40</v>
      </c>
    </row>
    <row r="243" spans="1:13" ht="15.75" thickBot="1">
      <c r="A243" s="205"/>
      <c r="B243" s="302" t="s">
        <v>141</v>
      </c>
      <c r="C243" s="301"/>
      <c r="D243" s="139">
        <f>SUM(D241:D242)</f>
        <v>61</v>
      </c>
      <c r="E243" s="140">
        <f>SUM(E241:E242)</f>
        <v>31</v>
      </c>
      <c r="F243" s="141">
        <f>SUM(F241:F242)</f>
        <v>30</v>
      </c>
      <c r="G243" s="141"/>
      <c r="H243" s="141"/>
      <c r="I243" s="142"/>
      <c r="J243" s="143">
        <f>SUM(J241:J242)</f>
        <v>840</v>
      </c>
      <c r="K243" s="144">
        <f>SUM(K241:K242)</f>
        <v>390</v>
      </c>
      <c r="L243" s="142">
        <f>SUM(L241:L242)</f>
        <v>450</v>
      </c>
      <c r="M243" s="142">
        <f>SUM(M241:M242)</f>
        <v>70</v>
      </c>
    </row>
    <row r="244" ht="15"/>
    <row r="245" spans="2:7" ht="15.75" thickBot="1">
      <c r="B245" s="5" t="s">
        <v>149</v>
      </c>
      <c r="G245" s="6"/>
    </row>
    <row r="246" spans="1:13" ht="15">
      <c r="A246" s="7" t="s">
        <v>7</v>
      </c>
      <c r="B246" s="8"/>
      <c r="C246" s="9"/>
      <c r="D246" s="292" t="s">
        <v>8</v>
      </c>
      <c r="E246" s="293"/>
      <c r="F246" s="293"/>
      <c r="G246" s="10" t="s">
        <v>9</v>
      </c>
      <c r="H246" s="11" t="s">
        <v>10</v>
      </c>
      <c r="I246" s="12" t="s">
        <v>11</v>
      </c>
      <c r="J246" s="294" t="s">
        <v>12</v>
      </c>
      <c r="K246" s="295"/>
      <c r="L246" s="295"/>
      <c r="M246" s="296"/>
    </row>
    <row r="247" spans="1:13" ht="15">
      <c r="A247" s="13"/>
      <c r="B247" s="14" t="s">
        <v>13</v>
      </c>
      <c r="C247" s="15" t="s">
        <v>14</v>
      </c>
      <c r="D247" s="16" t="s">
        <v>15</v>
      </c>
      <c r="E247" s="17" t="s">
        <v>16</v>
      </c>
      <c r="F247" s="18" t="s">
        <v>17</v>
      </c>
      <c r="G247" s="19" t="s">
        <v>18</v>
      </c>
      <c r="H247" s="20" t="s">
        <v>19</v>
      </c>
      <c r="I247" s="21" t="s">
        <v>20</v>
      </c>
      <c r="J247" s="22" t="s">
        <v>15</v>
      </c>
      <c r="K247" s="300" t="s">
        <v>21</v>
      </c>
      <c r="L247" s="300"/>
      <c r="M247" s="23" t="s">
        <v>22</v>
      </c>
    </row>
    <row r="248" spans="1:13" ht="15">
      <c r="A248" s="24"/>
      <c r="B248" s="14" t="s">
        <v>23</v>
      </c>
      <c r="C248" s="25"/>
      <c r="D248" s="26"/>
      <c r="E248" s="17" t="s">
        <v>24</v>
      </c>
      <c r="F248" s="27" t="s">
        <v>25</v>
      </c>
      <c r="G248" s="28" t="s">
        <v>26</v>
      </c>
      <c r="H248" s="20"/>
      <c r="I248" s="29" t="s">
        <v>27</v>
      </c>
      <c r="J248" s="30"/>
      <c r="K248" s="31" t="s">
        <v>28</v>
      </c>
      <c r="L248" s="32" t="s">
        <v>29</v>
      </c>
      <c r="M248" s="33"/>
    </row>
    <row r="249" spans="1:13" ht="15">
      <c r="A249" s="26"/>
      <c r="B249" s="14"/>
      <c r="C249" s="34"/>
      <c r="D249" s="26"/>
      <c r="E249" s="17" t="s">
        <v>30</v>
      </c>
      <c r="F249" s="27" t="s">
        <v>31</v>
      </c>
      <c r="G249" s="28" t="s">
        <v>32</v>
      </c>
      <c r="H249" s="34"/>
      <c r="I249" s="21" t="s">
        <v>33</v>
      </c>
      <c r="J249" s="35"/>
      <c r="K249" s="36"/>
      <c r="L249" s="37"/>
      <c r="M249" s="38"/>
    </row>
    <row r="250" spans="1:13" ht="15">
      <c r="A250" s="26"/>
      <c r="B250" s="39"/>
      <c r="C250" s="40"/>
      <c r="D250" s="26"/>
      <c r="E250" s="17" t="s">
        <v>34</v>
      </c>
      <c r="F250" s="27"/>
      <c r="G250" s="28" t="s">
        <v>35</v>
      </c>
      <c r="H250" s="20"/>
      <c r="I250" s="26" t="s">
        <v>36</v>
      </c>
      <c r="J250" s="41"/>
      <c r="K250" s="36"/>
      <c r="L250" s="42"/>
      <c r="M250" s="43"/>
    </row>
    <row r="251" spans="1:13" ht="15">
      <c r="A251" s="26"/>
      <c r="B251" s="39"/>
      <c r="C251" s="40"/>
      <c r="D251" s="26"/>
      <c r="E251" s="17"/>
      <c r="F251" s="27"/>
      <c r="G251" s="28"/>
      <c r="H251" s="20"/>
      <c r="I251" s="26"/>
      <c r="J251" s="41"/>
      <c r="K251" s="36"/>
      <c r="L251" s="42"/>
      <c r="M251" s="43"/>
    </row>
    <row r="252" spans="1:13" ht="15.75" thickBot="1">
      <c r="A252" s="44"/>
      <c r="B252" s="45"/>
      <c r="C252" s="6"/>
      <c r="D252" s="44"/>
      <c r="E252" s="46"/>
      <c r="F252" s="47"/>
      <c r="G252" s="46"/>
      <c r="H252" s="6"/>
      <c r="I252" s="44"/>
      <c r="J252" s="48"/>
      <c r="K252" s="49"/>
      <c r="L252" s="50"/>
      <c r="M252" s="51"/>
    </row>
    <row r="253" spans="1:13" ht="15.75" thickBot="1">
      <c r="A253" s="44"/>
      <c r="B253" s="52" t="s">
        <v>37</v>
      </c>
      <c r="C253" s="53"/>
      <c r="D253" s="6"/>
      <c r="E253" s="6"/>
      <c r="F253" s="6"/>
      <c r="G253" s="6"/>
      <c r="H253" s="6"/>
      <c r="I253" s="6"/>
      <c r="J253" s="6"/>
      <c r="K253" s="6"/>
      <c r="L253" s="6"/>
      <c r="M253" s="54"/>
    </row>
    <row r="254" spans="1:13" ht="15">
      <c r="A254" s="55" t="s">
        <v>38</v>
      </c>
      <c r="B254" s="56" t="s">
        <v>39</v>
      </c>
      <c r="C254" s="56"/>
      <c r="D254" s="57"/>
      <c r="E254" s="57"/>
      <c r="F254" s="57"/>
      <c r="G254" s="57"/>
      <c r="H254" s="57"/>
      <c r="I254" s="57"/>
      <c r="J254" s="57"/>
      <c r="K254" s="57"/>
      <c r="L254" s="57"/>
      <c r="M254" s="58"/>
    </row>
    <row r="255" spans="1:13" ht="15">
      <c r="A255" s="63"/>
      <c r="B255" s="59" t="s">
        <v>142</v>
      </c>
      <c r="C255" s="63"/>
      <c r="D255" s="63"/>
      <c r="E255" s="63"/>
      <c r="F255" s="63"/>
      <c r="G255" s="63"/>
      <c r="H255" s="63"/>
      <c r="I255" s="61"/>
      <c r="J255" s="61"/>
      <c r="K255" s="63"/>
      <c r="L255" s="63"/>
      <c r="M255" s="189"/>
    </row>
    <row r="256" spans="1:13" ht="15">
      <c r="A256" s="63">
        <v>1</v>
      </c>
      <c r="B256" s="63" t="s">
        <v>143</v>
      </c>
      <c r="C256" s="112" t="s">
        <v>144</v>
      </c>
      <c r="D256" s="63">
        <v>12</v>
      </c>
      <c r="E256" s="63">
        <v>6</v>
      </c>
      <c r="F256" s="63">
        <v>6</v>
      </c>
      <c r="G256" s="63">
        <v>0</v>
      </c>
      <c r="H256" s="257" t="s">
        <v>43</v>
      </c>
      <c r="I256" s="256" t="s">
        <v>66</v>
      </c>
      <c r="J256" s="61">
        <v>30</v>
      </c>
      <c r="K256" s="63">
        <v>0</v>
      </c>
      <c r="L256" s="63">
        <v>30</v>
      </c>
      <c r="M256" s="189">
        <v>120</v>
      </c>
    </row>
    <row r="257" spans="1:13" ht="15.75" thickBot="1">
      <c r="A257" s="63">
        <v>2</v>
      </c>
      <c r="B257" s="63" t="s">
        <v>143</v>
      </c>
      <c r="C257" s="63" t="s">
        <v>145</v>
      </c>
      <c r="D257" s="63">
        <v>12</v>
      </c>
      <c r="E257" s="63">
        <v>6</v>
      </c>
      <c r="F257" s="63">
        <v>6</v>
      </c>
      <c r="G257" s="63">
        <v>0</v>
      </c>
      <c r="H257" s="257" t="s">
        <v>43</v>
      </c>
      <c r="I257" s="256" t="s">
        <v>66</v>
      </c>
      <c r="J257" s="61">
        <v>30</v>
      </c>
      <c r="K257" s="63">
        <v>0</v>
      </c>
      <c r="L257" s="63">
        <v>30</v>
      </c>
      <c r="M257" s="189">
        <v>120</v>
      </c>
    </row>
    <row r="258" spans="1:13" ht="15.75" thickBot="1">
      <c r="A258" s="44"/>
      <c r="B258" s="45" t="s">
        <v>48</v>
      </c>
      <c r="C258" s="44"/>
      <c r="D258" s="68">
        <f>SUM(D255:D257)</f>
        <v>24</v>
      </c>
      <c r="E258" s="69">
        <f>SUM(E255:E257)</f>
        <v>12</v>
      </c>
      <c r="F258" s="70">
        <f>SUM(F255:F257)</f>
        <v>12</v>
      </c>
      <c r="G258" s="70">
        <v>0</v>
      </c>
      <c r="H258" s="70" t="s">
        <v>49</v>
      </c>
      <c r="I258" s="71" t="s">
        <v>49</v>
      </c>
      <c r="J258" s="72">
        <f>SUM(J255:J257)</f>
        <v>60</v>
      </c>
      <c r="K258" s="70">
        <v>0</v>
      </c>
      <c r="L258" s="70">
        <f>SUM(L255:L257)</f>
        <v>60</v>
      </c>
      <c r="M258" s="73">
        <f>SUM(M255:M257)</f>
        <v>240</v>
      </c>
    </row>
    <row r="259" spans="1:13" ht="15">
      <c r="A259" s="74"/>
      <c r="B259" s="75" t="s">
        <v>50</v>
      </c>
      <c r="C259" s="74"/>
      <c r="D259" s="77">
        <v>0</v>
      </c>
      <c r="E259" s="78">
        <v>0</v>
      </c>
      <c r="F259" s="79">
        <v>0</v>
      </c>
      <c r="G259" s="79">
        <v>0</v>
      </c>
      <c r="H259" s="80" t="s">
        <v>49</v>
      </c>
      <c r="I259" s="81" t="s">
        <v>49</v>
      </c>
      <c r="J259" s="82">
        <v>0</v>
      </c>
      <c r="K259" s="79">
        <v>0</v>
      </c>
      <c r="L259" s="79">
        <v>0</v>
      </c>
      <c r="M259" s="83">
        <v>0</v>
      </c>
    </row>
    <row r="260" spans="1:13" ht="15.75" thickBot="1">
      <c r="A260" s="84"/>
      <c r="B260" s="85" t="s">
        <v>51</v>
      </c>
      <c r="C260" s="84"/>
      <c r="D260" s="87">
        <v>0</v>
      </c>
      <c r="E260" s="88">
        <v>0</v>
      </c>
      <c r="F260" s="89">
        <v>0</v>
      </c>
      <c r="G260" s="89">
        <v>0</v>
      </c>
      <c r="H260" s="70" t="s">
        <v>49</v>
      </c>
      <c r="I260" s="71" t="s">
        <v>49</v>
      </c>
      <c r="J260" s="90">
        <v>0</v>
      </c>
      <c r="K260" s="89">
        <v>0</v>
      </c>
      <c r="L260" s="89">
        <v>0</v>
      </c>
      <c r="M260" s="23">
        <v>0</v>
      </c>
    </row>
    <row r="261" spans="1:13" ht="15.75" thickBot="1">
      <c r="A261" s="91" t="s">
        <v>45</v>
      </c>
      <c r="B261" s="92" t="s">
        <v>52</v>
      </c>
      <c r="C261" s="92"/>
      <c r="D261" s="92"/>
      <c r="E261" s="92"/>
      <c r="F261" s="148"/>
      <c r="G261" s="148"/>
      <c r="H261" s="148"/>
      <c r="I261" s="148"/>
      <c r="J261" s="148"/>
      <c r="K261" s="148"/>
      <c r="L261" s="148"/>
      <c r="M261" s="149"/>
    </row>
    <row r="262" spans="1:13" ht="15.75" thickBot="1">
      <c r="A262" s="74"/>
      <c r="B262" s="107" t="s">
        <v>48</v>
      </c>
      <c r="C262" s="74"/>
      <c r="D262" s="151"/>
      <c r="E262" s="152"/>
      <c r="F262" s="153"/>
      <c r="G262" s="153"/>
      <c r="H262" s="61" t="s">
        <v>49</v>
      </c>
      <c r="I262" s="61" t="s">
        <v>49</v>
      </c>
      <c r="J262" s="109"/>
      <c r="K262" s="153"/>
      <c r="L262" s="153"/>
      <c r="M262" s="154"/>
    </row>
    <row r="263" spans="1:13" ht="15">
      <c r="A263" s="74"/>
      <c r="B263" s="75" t="s">
        <v>50</v>
      </c>
      <c r="C263" s="74"/>
      <c r="D263" s="77"/>
      <c r="E263" s="78"/>
      <c r="F263" s="79"/>
      <c r="G263" s="79"/>
      <c r="H263" s="61" t="s">
        <v>49</v>
      </c>
      <c r="I263" s="61" t="s">
        <v>49</v>
      </c>
      <c r="J263" s="109"/>
      <c r="K263" s="79"/>
      <c r="L263" s="79"/>
      <c r="M263" s="83"/>
    </row>
    <row r="264" spans="1:13" ht="15.75" thickBot="1">
      <c r="A264" s="84"/>
      <c r="B264" s="85" t="s">
        <v>51</v>
      </c>
      <c r="C264" s="84"/>
      <c r="D264" s="87"/>
      <c r="E264" s="88"/>
      <c r="F264" s="89"/>
      <c r="G264" s="89"/>
      <c r="H264" s="61" t="s">
        <v>49</v>
      </c>
      <c r="I264" s="61" t="s">
        <v>49</v>
      </c>
      <c r="J264" s="110"/>
      <c r="K264" s="89"/>
      <c r="L264" s="89"/>
      <c r="M264" s="23"/>
    </row>
    <row r="265" spans="1:13" ht="15">
      <c r="A265" s="55" t="s">
        <v>77</v>
      </c>
      <c r="B265" s="56" t="s">
        <v>57</v>
      </c>
      <c r="C265" s="56"/>
      <c r="D265" s="57"/>
      <c r="E265" s="57"/>
      <c r="F265" s="57"/>
      <c r="G265" s="57"/>
      <c r="H265" s="34"/>
      <c r="I265" s="34"/>
      <c r="J265" s="57"/>
      <c r="K265" s="57"/>
      <c r="L265" s="57"/>
      <c r="M265" s="58"/>
    </row>
    <row r="266" spans="1:13" ht="15">
      <c r="A266" s="63"/>
      <c r="B266" s="63" t="s">
        <v>48</v>
      </c>
      <c r="C266" s="63"/>
      <c r="D266" s="61"/>
      <c r="E266" s="61"/>
      <c r="F266" s="61"/>
      <c r="G266" s="61"/>
      <c r="H266" s="61" t="s">
        <v>49</v>
      </c>
      <c r="I266" s="61" t="s">
        <v>49</v>
      </c>
      <c r="J266" s="61"/>
      <c r="K266" s="61"/>
      <c r="L266" s="61"/>
      <c r="M266" s="61"/>
    </row>
    <row r="267" spans="1:13" ht="15">
      <c r="A267" s="74"/>
      <c r="B267" s="107" t="s">
        <v>50</v>
      </c>
      <c r="C267" s="74"/>
      <c r="D267" s="77"/>
      <c r="E267" s="78"/>
      <c r="F267" s="79"/>
      <c r="G267" s="79"/>
      <c r="H267" s="79" t="s">
        <v>49</v>
      </c>
      <c r="I267" s="83" t="s">
        <v>49</v>
      </c>
      <c r="J267" s="82"/>
      <c r="K267" s="79"/>
      <c r="L267" s="79"/>
      <c r="M267" s="83"/>
    </row>
    <row r="268" spans="1:13" ht="15.75" thickBot="1">
      <c r="A268" s="84"/>
      <c r="B268" s="85" t="s">
        <v>51</v>
      </c>
      <c r="C268" s="84"/>
      <c r="D268" s="87"/>
      <c r="E268" s="88"/>
      <c r="F268" s="89"/>
      <c r="G268" s="89"/>
      <c r="H268" s="70" t="s">
        <v>49</v>
      </c>
      <c r="I268" s="71" t="s">
        <v>49</v>
      </c>
      <c r="J268" s="90"/>
      <c r="K268" s="89"/>
      <c r="L268" s="89"/>
      <c r="M268" s="23"/>
    </row>
    <row r="269" spans="1:13" ht="15.75" thickBot="1">
      <c r="A269" s="91" t="s">
        <v>78</v>
      </c>
      <c r="B269" s="92" t="s">
        <v>67</v>
      </c>
      <c r="C269" s="94"/>
      <c r="D269" s="92"/>
      <c r="E269" s="92"/>
      <c r="F269" s="92"/>
      <c r="G269" s="148"/>
      <c r="H269" s="94"/>
      <c r="I269" s="94"/>
      <c r="J269" s="148"/>
      <c r="K269" s="148"/>
      <c r="L269" s="148"/>
      <c r="M269" s="149"/>
    </row>
    <row r="270" spans="1:13" ht="15.75" thickBot="1">
      <c r="A270" s="164"/>
      <c r="B270" s="113" t="s">
        <v>48</v>
      </c>
      <c r="C270" s="114" t="s">
        <v>49</v>
      </c>
      <c r="D270" s="48"/>
      <c r="E270" s="49"/>
      <c r="F270" s="50"/>
      <c r="G270" s="50"/>
      <c r="H270" s="70" t="s">
        <v>49</v>
      </c>
      <c r="I270" s="70" t="s">
        <v>49</v>
      </c>
      <c r="J270" s="165"/>
      <c r="K270" s="166"/>
      <c r="L270" s="166"/>
      <c r="M270" s="167"/>
    </row>
    <row r="271" spans="1:13" ht="15.75" thickBot="1">
      <c r="A271" s="164"/>
      <c r="B271" s="113" t="s">
        <v>50</v>
      </c>
      <c r="C271" s="117" t="s">
        <v>49</v>
      </c>
      <c r="D271" s="168"/>
      <c r="E271" s="169"/>
      <c r="F271" s="166"/>
      <c r="G271" s="166"/>
      <c r="H271" s="116" t="s">
        <v>49</v>
      </c>
      <c r="I271" s="116" t="s">
        <v>49</v>
      </c>
      <c r="J271" s="165"/>
      <c r="K271" s="166"/>
      <c r="L271" s="166"/>
      <c r="M271" s="167"/>
    </row>
    <row r="272" spans="1:13" ht="15.75" thickBot="1">
      <c r="A272" s="26"/>
      <c r="B272" s="85" t="s">
        <v>51</v>
      </c>
      <c r="C272" s="120" t="s">
        <v>49</v>
      </c>
      <c r="D272" s="41"/>
      <c r="E272" s="36"/>
      <c r="F272" s="42"/>
      <c r="G272" s="42"/>
      <c r="H272" s="123" t="s">
        <v>49</v>
      </c>
      <c r="I272" s="123" t="s">
        <v>49</v>
      </c>
      <c r="J272" s="170"/>
      <c r="K272" s="42"/>
      <c r="L272" s="42"/>
      <c r="M272" s="43"/>
    </row>
    <row r="273" spans="1:13" ht="15">
      <c r="A273" s="55" t="s">
        <v>93</v>
      </c>
      <c r="B273" s="56" t="s">
        <v>68</v>
      </c>
      <c r="C273" s="99"/>
      <c r="D273" s="57"/>
      <c r="E273" s="57"/>
      <c r="F273" s="57"/>
      <c r="G273" s="57"/>
      <c r="H273" s="99"/>
      <c r="I273" s="99"/>
      <c r="J273" s="57"/>
      <c r="K273" s="57"/>
      <c r="L273" s="57"/>
      <c r="M273" s="58"/>
    </row>
    <row r="274" spans="1:13" ht="15">
      <c r="A274" s="112"/>
      <c r="B274" s="59" t="s">
        <v>142</v>
      </c>
      <c r="C274" s="64"/>
      <c r="D274" s="112"/>
      <c r="E274" s="112"/>
      <c r="F274" s="112"/>
      <c r="G274" s="112"/>
      <c r="H274" s="64"/>
      <c r="I274" s="64"/>
      <c r="J274" s="112"/>
      <c r="K274" s="112"/>
      <c r="L274" s="112"/>
      <c r="M274" s="112"/>
    </row>
    <row r="275" spans="1:13" ht="15">
      <c r="A275" s="112">
        <v>14</v>
      </c>
      <c r="B275" s="112" t="s">
        <v>137</v>
      </c>
      <c r="C275" s="64" t="s">
        <v>144</v>
      </c>
      <c r="D275" s="64">
        <v>2</v>
      </c>
      <c r="E275" s="64">
        <v>1</v>
      </c>
      <c r="F275" s="64">
        <v>1</v>
      </c>
      <c r="G275" s="64">
        <v>0</v>
      </c>
      <c r="H275" s="64" t="s">
        <v>43</v>
      </c>
      <c r="I275" s="64" t="s">
        <v>66</v>
      </c>
      <c r="J275" s="64">
        <v>30</v>
      </c>
      <c r="K275" s="64">
        <v>15</v>
      </c>
      <c r="L275" s="64">
        <v>15</v>
      </c>
      <c r="M275" s="64">
        <v>0</v>
      </c>
    </row>
    <row r="276" spans="1:13" ht="15">
      <c r="A276" s="112">
        <v>15</v>
      </c>
      <c r="B276" s="112" t="s">
        <v>137</v>
      </c>
      <c r="C276" s="64" t="s">
        <v>144</v>
      </c>
      <c r="D276" s="64">
        <v>2</v>
      </c>
      <c r="E276" s="64">
        <v>1</v>
      </c>
      <c r="F276" s="64">
        <v>1</v>
      </c>
      <c r="G276" s="64">
        <v>0</v>
      </c>
      <c r="H276" s="64" t="s">
        <v>43</v>
      </c>
      <c r="I276" s="64" t="s">
        <v>66</v>
      </c>
      <c r="J276" s="64">
        <v>30</v>
      </c>
      <c r="K276" s="64">
        <v>15</v>
      </c>
      <c r="L276" s="64">
        <v>15</v>
      </c>
      <c r="M276" s="64">
        <v>0</v>
      </c>
    </row>
    <row r="277" spans="1:13" ht="15">
      <c r="A277" s="112">
        <v>16</v>
      </c>
      <c r="B277" s="112" t="s">
        <v>137</v>
      </c>
      <c r="C277" s="64" t="s">
        <v>144</v>
      </c>
      <c r="D277" s="64">
        <v>2</v>
      </c>
      <c r="E277" s="64">
        <v>1</v>
      </c>
      <c r="F277" s="64">
        <v>1</v>
      </c>
      <c r="G277" s="64">
        <v>0</v>
      </c>
      <c r="H277" s="64" t="s">
        <v>43</v>
      </c>
      <c r="I277" s="64" t="s">
        <v>66</v>
      </c>
      <c r="J277" s="64">
        <v>30</v>
      </c>
      <c r="K277" s="64">
        <v>15</v>
      </c>
      <c r="L277" s="64">
        <v>15</v>
      </c>
      <c r="M277" s="64">
        <v>0</v>
      </c>
    </row>
    <row r="278" spans="1:13" ht="15">
      <c r="A278" s="112">
        <v>17</v>
      </c>
      <c r="B278" s="112" t="s">
        <v>137</v>
      </c>
      <c r="C278" s="64" t="s">
        <v>144</v>
      </c>
      <c r="D278" s="64">
        <v>2</v>
      </c>
      <c r="E278" s="64">
        <v>1</v>
      </c>
      <c r="F278" s="64">
        <v>1</v>
      </c>
      <c r="G278" s="64">
        <v>0</v>
      </c>
      <c r="H278" s="64" t="s">
        <v>43</v>
      </c>
      <c r="I278" s="64" t="s">
        <v>66</v>
      </c>
      <c r="J278" s="64">
        <v>30</v>
      </c>
      <c r="K278" s="64">
        <v>15</v>
      </c>
      <c r="L278" s="64">
        <v>15</v>
      </c>
      <c r="M278" s="64">
        <v>0</v>
      </c>
    </row>
    <row r="279" spans="1:13" ht="15">
      <c r="A279" s="112">
        <v>18</v>
      </c>
      <c r="B279" s="112" t="s">
        <v>137</v>
      </c>
      <c r="C279" s="64" t="s">
        <v>144</v>
      </c>
      <c r="D279" s="64">
        <v>2</v>
      </c>
      <c r="E279" s="64">
        <v>1</v>
      </c>
      <c r="F279" s="64">
        <v>1</v>
      </c>
      <c r="G279" s="64">
        <v>0</v>
      </c>
      <c r="H279" s="64" t="s">
        <v>43</v>
      </c>
      <c r="I279" s="64" t="s">
        <v>66</v>
      </c>
      <c r="J279" s="64">
        <v>30</v>
      </c>
      <c r="K279" s="64">
        <v>15</v>
      </c>
      <c r="L279" s="64">
        <v>15</v>
      </c>
      <c r="M279" s="64">
        <v>0</v>
      </c>
    </row>
    <row r="280" spans="1:13" ht="15">
      <c r="A280" s="112">
        <v>19</v>
      </c>
      <c r="B280" s="112" t="s">
        <v>137</v>
      </c>
      <c r="C280" s="64" t="s">
        <v>144</v>
      </c>
      <c r="D280" s="64">
        <v>2</v>
      </c>
      <c r="E280" s="64">
        <v>1</v>
      </c>
      <c r="F280" s="64">
        <v>1</v>
      </c>
      <c r="G280" s="64">
        <v>0</v>
      </c>
      <c r="H280" s="64" t="s">
        <v>43</v>
      </c>
      <c r="I280" s="64" t="s">
        <v>66</v>
      </c>
      <c r="J280" s="64">
        <v>30</v>
      </c>
      <c r="K280" s="64">
        <v>15</v>
      </c>
      <c r="L280" s="64">
        <v>15</v>
      </c>
      <c r="M280" s="64">
        <v>0</v>
      </c>
    </row>
    <row r="281" spans="1:13" ht="15">
      <c r="A281" s="112">
        <v>20</v>
      </c>
      <c r="B281" s="112" t="s">
        <v>137</v>
      </c>
      <c r="C281" s="64" t="s">
        <v>145</v>
      </c>
      <c r="D281" s="64">
        <v>2</v>
      </c>
      <c r="E281" s="64">
        <v>1</v>
      </c>
      <c r="F281" s="64">
        <v>1</v>
      </c>
      <c r="G281" s="64">
        <v>0</v>
      </c>
      <c r="H281" s="64" t="s">
        <v>43</v>
      </c>
      <c r="I281" s="64" t="s">
        <v>66</v>
      </c>
      <c r="J281" s="64">
        <v>30</v>
      </c>
      <c r="K281" s="64">
        <v>15</v>
      </c>
      <c r="L281" s="64">
        <v>15</v>
      </c>
      <c r="M281" s="64">
        <v>0</v>
      </c>
    </row>
    <row r="282" spans="1:13" ht="15">
      <c r="A282" s="112">
        <v>21</v>
      </c>
      <c r="B282" s="112" t="s">
        <v>137</v>
      </c>
      <c r="C282" s="64" t="s">
        <v>145</v>
      </c>
      <c r="D282" s="64">
        <v>2</v>
      </c>
      <c r="E282" s="64">
        <v>1</v>
      </c>
      <c r="F282" s="64">
        <v>1</v>
      </c>
      <c r="G282" s="64">
        <v>0</v>
      </c>
      <c r="H282" s="64" t="s">
        <v>43</v>
      </c>
      <c r="I282" s="64" t="s">
        <v>66</v>
      </c>
      <c r="J282" s="64">
        <v>30</v>
      </c>
      <c r="K282" s="64">
        <v>15</v>
      </c>
      <c r="L282" s="64">
        <v>15</v>
      </c>
      <c r="M282" s="64">
        <v>0</v>
      </c>
    </row>
    <row r="283" spans="1:13" ht="15">
      <c r="A283" s="112">
        <v>22</v>
      </c>
      <c r="B283" s="112" t="s">
        <v>137</v>
      </c>
      <c r="C283" s="64" t="s">
        <v>145</v>
      </c>
      <c r="D283" s="64">
        <v>2</v>
      </c>
      <c r="E283" s="64">
        <v>1</v>
      </c>
      <c r="F283" s="64">
        <v>1</v>
      </c>
      <c r="G283" s="64">
        <v>0</v>
      </c>
      <c r="H283" s="64" t="s">
        <v>43</v>
      </c>
      <c r="I283" s="64" t="s">
        <v>66</v>
      </c>
      <c r="J283" s="64">
        <v>30</v>
      </c>
      <c r="K283" s="64">
        <v>15</v>
      </c>
      <c r="L283" s="64">
        <v>15</v>
      </c>
      <c r="M283" s="64">
        <v>0</v>
      </c>
    </row>
    <row r="284" spans="1:13" ht="15">
      <c r="A284" s="112">
        <v>23</v>
      </c>
      <c r="B284" s="112" t="s">
        <v>137</v>
      </c>
      <c r="C284" s="64" t="s">
        <v>145</v>
      </c>
      <c r="D284" s="64">
        <v>2</v>
      </c>
      <c r="E284" s="64">
        <v>1</v>
      </c>
      <c r="F284" s="64">
        <v>1</v>
      </c>
      <c r="G284" s="64">
        <v>0</v>
      </c>
      <c r="H284" s="64" t="s">
        <v>43</v>
      </c>
      <c r="I284" s="64" t="s">
        <v>66</v>
      </c>
      <c r="J284" s="64">
        <v>30</v>
      </c>
      <c r="K284" s="64">
        <v>15</v>
      </c>
      <c r="L284" s="64">
        <v>15</v>
      </c>
      <c r="M284" s="64">
        <v>0</v>
      </c>
    </row>
    <row r="285" spans="1:13" ht="15">
      <c r="A285" s="112">
        <v>24</v>
      </c>
      <c r="B285" s="112" t="s">
        <v>137</v>
      </c>
      <c r="C285" s="64" t="s">
        <v>145</v>
      </c>
      <c r="D285" s="64">
        <v>2</v>
      </c>
      <c r="E285" s="64">
        <v>1</v>
      </c>
      <c r="F285" s="64">
        <v>1</v>
      </c>
      <c r="G285" s="64">
        <v>0</v>
      </c>
      <c r="H285" s="64" t="s">
        <v>43</v>
      </c>
      <c r="I285" s="64" t="s">
        <v>66</v>
      </c>
      <c r="J285" s="64">
        <v>30</v>
      </c>
      <c r="K285" s="64">
        <v>15</v>
      </c>
      <c r="L285" s="64">
        <v>15</v>
      </c>
      <c r="M285" s="64">
        <v>0</v>
      </c>
    </row>
    <row r="286" spans="1:13" ht="15.75" customHeight="1">
      <c r="A286" s="112">
        <v>25</v>
      </c>
      <c r="B286" s="112" t="s">
        <v>137</v>
      </c>
      <c r="C286" s="64" t="s">
        <v>145</v>
      </c>
      <c r="D286" s="64">
        <v>2</v>
      </c>
      <c r="E286" s="64">
        <v>1</v>
      </c>
      <c r="F286" s="64">
        <v>1</v>
      </c>
      <c r="G286" s="64">
        <v>0</v>
      </c>
      <c r="H286" s="64" t="s">
        <v>43</v>
      </c>
      <c r="I286" s="64" t="s">
        <v>66</v>
      </c>
      <c r="J286" s="64">
        <v>30</v>
      </c>
      <c r="K286" s="64">
        <v>15</v>
      </c>
      <c r="L286" s="64">
        <v>15</v>
      </c>
      <c r="M286" s="64">
        <v>0</v>
      </c>
    </row>
    <row r="287" spans="1:13" ht="15">
      <c r="A287" s="63">
        <v>26</v>
      </c>
      <c r="B287" s="112" t="s">
        <v>146</v>
      </c>
      <c r="C287" s="64" t="s">
        <v>144</v>
      </c>
      <c r="D287" s="61">
        <v>6</v>
      </c>
      <c r="E287" s="61">
        <v>3</v>
      </c>
      <c r="F287" s="61">
        <v>3</v>
      </c>
      <c r="G287" s="61">
        <v>6</v>
      </c>
      <c r="H287" s="64" t="s">
        <v>43</v>
      </c>
      <c r="I287" s="64" t="s">
        <v>44</v>
      </c>
      <c r="J287" s="61">
        <v>15</v>
      </c>
      <c r="K287" s="61">
        <v>0</v>
      </c>
      <c r="L287" s="61">
        <v>15</v>
      </c>
      <c r="M287" s="61">
        <v>60</v>
      </c>
    </row>
    <row r="288" spans="1:13" ht="15">
      <c r="A288" s="63">
        <v>27</v>
      </c>
      <c r="B288" s="112" t="s">
        <v>146</v>
      </c>
      <c r="C288" s="64" t="s">
        <v>145</v>
      </c>
      <c r="D288" s="61">
        <v>6</v>
      </c>
      <c r="E288" s="61">
        <v>3</v>
      </c>
      <c r="F288" s="61">
        <v>3</v>
      </c>
      <c r="G288" s="61">
        <v>6</v>
      </c>
      <c r="H288" s="64" t="s">
        <v>43</v>
      </c>
      <c r="I288" s="64" t="s">
        <v>44</v>
      </c>
      <c r="J288" s="61">
        <v>15</v>
      </c>
      <c r="K288" s="61">
        <v>0</v>
      </c>
      <c r="L288" s="61">
        <v>15</v>
      </c>
      <c r="M288" s="61">
        <v>60</v>
      </c>
    </row>
    <row r="289" spans="1:13" ht="15.75" thickBot="1">
      <c r="A289" s="44"/>
      <c r="B289" s="45" t="s">
        <v>48</v>
      </c>
      <c r="C289" s="114" t="s">
        <v>49</v>
      </c>
      <c r="D289" s="68">
        <f>SUM(D274:D288)</f>
        <v>36</v>
      </c>
      <c r="E289" s="126">
        <f>SUM(E274:E288)</f>
        <v>18</v>
      </c>
      <c r="F289" s="70">
        <f>SUM(F274:F288)</f>
        <v>18</v>
      </c>
      <c r="G289" s="70">
        <v>12</v>
      </c>
      <c r="H289" s="70" t="s">
        <v>49</v>
      </c>
      <c r="I289" s="70" t="s">
        <v>49</v>
      </c>
      <c r="J289" s="72">
        <f>SUM(J274:J288)</f>
        <v>390</v>
      </c>
      <c r="K289" s="70">
        <f>SUM(K274:K288)</f>
        <v>180</v>
      </c>
      <c r="L289" s="70">
        <f>SUM(L274:L288)</f>
        <v>210</v>
      </c>
      <c r="M289" s="71">
        <f>SUM(M287:M288)</f>
        <v>120</v>
      </c>
    </row>
    <row r="290" spans="1:13" ht="15.75" thickBot="1">
      <c r="A290" s="26"/>
      <c r="B290" s="127" t="s">
        <v>50</v>
      </c>
      <c r="C290" s="128" t="s">
        <v>49</v>
      </c>
      <c r="D290" s="41">
        <v>12</v>
      </c>
      <c r="E290" s="36">
        <v>6</v>
      </c>
      <c r="F290" s="42">
        <v>6</v>
      </c>
      <c r="G290" s="42">
        <v>12</v>
      </c>
      <c r="H290" s="129" t="s">
        <v>49</v>
      </c>
      <c r="I290" s="129" t="s">
        <v>49</v>
      </c>
      <c r="J290" s="170">
        <v>30</v>
      </c>
      <c r="K290" s="42">
        <v>0</v>
      </c>
      <c r="L290" s="42">
        <v>30</v>
      </c>
      <c r="M290" s="43">
        <v>120</v>
      </c>
    </row>
    <row r="291" spans="1:13" ht="15.75" thickBot="1">
      <c r="A291" s="164"/>
      <c r="B291" s="130" t="s">
        <v>51</v>
      </c>
      <c r="C291" s="117" t="s">
        <v>49</v>
      </c>
      <c r="D291" s="168">
        <v>0</v>
      </c>
      <c r="E291" s="169">
        <v>0</v>
      </c>
      <c r="F291" s="166">
        <v>0</v>
      </c>
      <c r="G291" s="166">
        <v>0</v>
      </c>
      <c r="H291" s="116" t="s">
        <v>49</v>
      </c>
      <c r="I291" s="116" t="s">
        <v>49</v>
      </c>
      <c r="J291" s="165">
        <v>0</v>
      </c>
      <c r="K291" s="166">
        <v>0</v>
      </c>
      <c r="L291" s="166">
        <v>0</v>
      </c>
      <c r="M291" s="167">
        <v>0</v>
      </c>
    </row>
    <row r="292" spans="1:13" ht="15.75" thickBot="1">
      <c r="A292" s="173" t="s">
        <v>103</v>
      </c>
      <c r="B292" s="52" t="s">
        <v>69</v>
      </c>
      <c r="C292" s="131"/>
      <c r="D292" s="6"/>
      <c r="E292" s="6"/>
      <c r="F292" s="6"/>
      <c r="G292" s="6"/>
      <c r="H292" s="131"/>
      <c r="I292" s="131"/>
      <c r="J292" s="6"/>
      <c r="K292" s="34"/>
      <c r="L292" s="34"/>
      <c r="M292" s="174"/>
    </row>
    <row r="293" spans="1:13" ht="15.75" thickBot="1">
      <c r="A293" s="188"/>
      <c r="B293" s="206" t="s">
        <v>147</v>
      </c>
      <c r="C293" s="136" t="s">
        <v>144</v>
      </c>
      <c r="D293" s="136">
        <f>SUM(D256,D275,D276,D277,D278,D279,D280,D287)</f>
        <v>30</v>
      </c>
      <c r="E293" s="136">
        <f>SUM(E256,E275,E276,E277,E279,E278,E280,E287)</f>
        <v>15</v>
      </c>
      <c r="F293" s="136">
        <f>SUM(F256,F275,F276,F277,F279,F278,F280,F287)</f>
        <v>15</v>
      </c>
      <c r="G293" s="136"/>
      <c r="H293" s="136"/>
      <c r="I293" s="136"/>
      <c r="J293" s="136">
        <f>SUM(J256,J275,J276,J277,J279,J278,J280,J287)</f>
        <v>225</v>
      </c>
      <c r="K293" s="136">
        <f>SUM(K256,K275,K276,K277,K278,K279,K280,K287)</f>
        <v>90</v>
      </c>
      <c r="L293" s="136">
        <f>SUM(L256,L275,L276,L277,L278,L279,L280,L287)</f>
        <v>135</v>
      </c>
      <c r="M293" s="136">
        <f>SUM(M256,M275,M276,M277,M278,M279,M280,M287)</f>
        <v>180</v>
      </c>
    </row>
    <row r="294" spans="1:13" ht="15.75" thickBot="1">
      <c r="A294" s="207"/>
      <c r="B294" s="208" t="s">
        <v>148</v>
      </c>
      <c r="C294" s="209" t="s">
        <v>145</v>
      </c>
      <c r="D294" s="209">
        <f>SUM(D257,D281,D282,D283,D284,D285,D286,D288)</f>
        <v>30</v>
      </c>
      <c r="E294" s="209">
        <f>SUM(E287,E257,E280,E280,E281,E282,E283,E284,E285,E286,E288)</f>
        <v>20</v>
      </c>
      <c r="F294" s="209">
        <f>SUM(F257,F282,F281,F283,F284,F285,F286)</f>
        <v>12</v>
      </c>
      <c r="G294" s="209"/>
      <c r="H294" s="209"/>
      <c r="I294" s="209"/>
      <c r="J294" s="209">
        <f>SUM(J257,J281,J282,J283,J284,J285,J286,J288)</f>
        <v>225</v>
      </c>
      <c r="K294" s="209">
        <f>SUM(K257,K281,K282,K283,K284,K285,K286,K288)</f>
        <v>90</v>
      </c>
      <c r="L294" s="209">
        <f>SUM(L257,L281,L282,L283,L284,L285,L286,L288)</f>
        <v>135</v>
      </c>
      <c r="M294" s="210">
        <f>SUM(M257,M281,M282,M283,M284,M285,M286,M288)</f>
        <v>180</v>
      </c>
    </row>
    <row r="295" spans="1:13" ht="30" customHeight="1" thickBot="1">
      <c r="A295" s="302" t="s">
        <v>150</v>
      </c>
      <c r="B295" s="301"/>
      <c r="C295" s="139" t="s">
        <v>49</v>
      </c>
      <c r="D295" s="140">
        <f>SUM(D293:D294)</f>
        <v>60</v>
      </c>
      <c r="E295" s="141">
        <f>SUM(E293:E294)</f>
        <v>35</v>
      </c>
      <c r="F295" s="141">
        <f>SUM(F293,F294)</f>
        <v>27</v>
      </c>
      <c r="G295" s="141"/>
      <c r="H295" s="142"/>
      <c r="I295" s="143"/>
      <c r="J295" s="144">
        <f>SUM(J293:J294)</f>
        <v>450</v>
      </c>
      <c r="K295" s="142">
        <f>SUM(K293:K294)</f>
        <v>180</v>
      </c>
      <c r="L295" s="142">
        <f>SUM(L293:L294)</f>
        <v>270</v>
      </c>
      <c r="M295" s="145">
        <f>SUM(M293:M294)</f>
        <v>360</v>
      </c>
    </row>
    <row r="296" spans="1:13" ht="45.75" customHeight="1">
      <c r="A296" s="249"/>
      <c r="B296" s="253" t="s">
        <v>183</v>
      </c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</row>
    <row r="297" ht="15"/>
    <row r="298" spans="1:13" ht="16.5" thickBot="1">
      <c r="A298" s="96"/>
      <c r="B298" s="291" t="s">
        <v>151</v>
      </c>
      <c r="C298" s="291"/>
      <c r="D298" s="291"/>
      <c r="E298" s="291"/>
      <c r="F298" s="96"/>
      <c r="G298" s="34"/>
      <c r="H298" s="34"/>
      <c r="I298" s="34"/>
      <c r="J298" s="34"/>
      <c r="K298" s="34"/>
      <c r="L298" s="34"/>
      <c r="M298" s="34"/>
    </row>
    <row r="299" spans="1:13" ht="15">
      <c r="A299" s="7" t="s">
        <v>7</v>
      </c>
      <c r="B299" s="8"/>
      <c r="C299" s="9"/>
      <c r="D299" s="292" t="s">
        <v>8</v>
      </c>
      <c r="E299" s="293"/>
      <c r="F299" s="293"/>
      <c r="G299" s="10" t="s">
        <v>9</v>
      </c>
      <c r="H299" s="11"/>
      <c r="I299" s="12"/>
      <c r="J299" s="294" t="s">
        <v>12</v>
      </c>
      <c r="K299" s="295"/>
      <c r="L299" s="295"/>
      <c r="M299" s="296"/>
    </row>
    <row r="300" spans="1:13" ht="15">
      <c r="A300" s="13"/>
      <c r="B300" s="14" t="s">
        <v>13</v>
      </c>
      <c r="C300" s="25" t="s">
        <v>145</v>
      </c>
      <c r="D300" s="16" t="s">
        <v>15</v>
      </c>
      <c r="E300" s="17" t="s">
        <v>16</v>
      </c>
      <c r="F300" s="18" t="s">
        <v>17</v>
      </c>
      <c r="G300" s="19" t="s">
        <v>18</v>
      </c>
      <c r="H300" s="20" t="s">
        <v>152</v>
      </c>
      <c r="I300" s="211" t="s">
        <v>145</v>
      </c>
      <c r="J300" s="22" t="s">
        <v>15</v>
      </c>
      <c r="K300" s="300" t="s">
        <v>21</v>
      </c>
      <c r="L300" s="300"/>
      <c r="M300" s="23" t="s">
        <v>22</v>
      </c>
    </row>
    <row r="301" spans="1:13" ht="15">
      <c r="A301" s="24"/>
      <c r="B301" s="14" t="s">
        <v>23</v>
      </c>
      <c r="C301" s="25"/>
      <c r="D301" s="26"/>
      <c r="E301" s="17" t="s">
        <v>24</v>
      </c>
      <c r="F301" s="27" t="s">
        <v>25</v>
      </c>
      <c r="G301" s="28" t="s">
        <v>153</v>
      </c>
      <c r="H301" s="20"/>
      <c r="I301" s="29"/>
      <c r="J301" s="30"/>
      <c r="K301" s="212" t="s">
        <v>28</v>
      </c>
      <c r="L301" s="213" t="s">
        <v>154</v>
      </c>
      <c r="M301" s="33"/>
    </row>
    <row r="302" spans="1:13" ht="15">
      <c r="A302" s="26"/>
      <c r="B302" s="14"/>
      <c r="C302" s="34"/>
      <c r="D302" s="26"/>
      <c r="E302" s="17" t="s">
        <v>30</v>
      </c>
      <c r="F302" s="27" t="s">
        <v>31</v>
      </c>
      <c r="G302" s="28" t="s">
        <v>155</v>
      </c>
      <c r="H302" s="34"/>
      <c r="I302" s="21"/>
      <c r="J302" s="35"/>
      <c r="K302" s="36"/>
      <c r="L302" s="37"/>
      <c r="M302" s="38"/>
    </row>
    <row r="303" spans="1:13" ht="15">
      <c r="A303" s="26"/>
      <c r="B303" s="39"/>
      <c r="C303" s="40"/>
      <c r="D303" s="26"/>
      <c r="E303" s="17" t="s">
        <v>34</v>
      </c>
      <c r="F303" s="27"/>
      <c r="G303" s="28" t="s">
        <v>35</v>
      </c>
      <c r="H303" s="20"/>
      <c r="I303" s="26"/>
      <c r="J303" s="41"/>
      <c r="K303" s="36"/>
      <c r="L303" s="42"/>
      <c r="M303" s="43"/>
    </row>
    <row r="304" spans="1:13" ht="15">
      <c r="A304" s="26"/>
      <c r="B304" s="39"/>
      <c r="C304" s="40"/>
      <c r="D304" s="26"/>
      <c r="E304" s="17"/>
      <c r="F304" s="27"/>
      <c r="G304" s="28"/>
      <c r="H304" s="20"/>
      <c r="I304" s="26"/>
      <c r="J304" s="41"/>
      <c r="K304" s="36"/>
      <c r="L304" s="42"/>
      <c r="M304" s="43"/>
    </row>
    <row r="305" spans="1:13" ht="15.75" thickBot="1">
      <c r="A305" s="44"/>
      <c r="B305" s="45"/>
      <c r="C305" s="6"/>
      <c r="D305" s="44"/>
      <c r="E305" s="46"/>
      <c r="F305" s="47"/>
      <c r="G305" s="46"/>
      <c r="H305" s="6"/>
      <c r="I305" s="44"/>
      <c r="J305" s="48"/>
      <c r="K305" s="49"/>
      <c r="L305" s="50"/>
      <c r="M305" s="51"/>
    </row>
    <row r="306" spans="1:13" ht="16.5" thickBot="1">
      <c r="A306" s="297" t="s">
        <v>156</v>
      </c>
      <c r="B306" s="301"/>
      <c r="C306" s="214" t="s">
        <v>49</v>
      </c>
      <c r="D306" s="164"/>
      <c r="E306" s="165"/>
      <c r="F306" s="165"/>
      <c r="G306" s="165"/>
      <c r="H306" s="116" t="s">
        <v>49</v>
      </c>
      <c r="I306" s="73" t="s">
        <v>49</v>
      </c>
      <c r="J306" s="148"/>
      <c r="K306" s="148"/>
      <c r="L306" s="148"/>
      <c r="M306" s="149"/>
    </row>
    <row r="307" spans="1:13" ht="16.5" thickBot="1">
      <c r="A307" s="297" t="s">
        <v>157</v>
      </c>
      <c r="B307" s="298"/>
      <c r="C307" s="215"/>
      <c r="D307" s="6"/>
      <c r="E307" s="6"/>
      <c r="F307" s="6"/>
      <c r="G307" s="6"/>
      <c r="H307" s="6"/>
      <c r="I307" s="6"/>
      <c r="J307" s="6"/>
      <c r="K307" s="6"/>
      <c r="L307" s="6"/>
      <c r="M307" s="54"/>
    </row>
    <row r="308" spans="1:13" ht="15.75" thickBot="1">
      <c r="A308" s="24" t="s">
        <v>38</v>
      </c>
      <c r="B308" s="96" t="s">
        <v>39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174"/>
    </row>
    <row r="309" spans="1:13" ht="15.75" thickBot="1">
      <c r="A309" s="164"/>
      <c r="B309" s="113" t="s">
        <v>48</v>
      </c>
      <c r="C309" s="117" t="s">
        <v>49</v>
      </c>
      <c r="D309" s="168">
        <f>SUM(D27,D81,D136,D193,D258,)</f>
        <v>50</v>
      </c>
      <c r="E309" s="169">
        <f>SUM(E27,E81,E136,E193,E258,)</f>
        <v>27</v>
      </c>
      <c r="F309" s="166">
        <f>SUM(F27,F81,F136,F193,F258)</f>
        <v>23</v>
      </c>
      <c r="G309" s="166"/>
      <c r="H309" s="116" t="s">
        <v>49</v>
      </c>
      <c r="I309" s="116" t="s">
        <v>49</v>
      </c>
      <c r="J309" s="165">
        <f>SUM(J27,J81,J136,J193,J258)</f>
        <v>375</v>
      </c>
      <c r="K309" s="166">
        <f>SUM(K27,K81,K136,K193,K258)</f>
        <v>0</v>
      </c>
      <c r="L309" s="166">
        <f>SUM(L27,L81,L136,L193,L258)</f>
        <v>375</v>
      </c>
      <c r="M309" s="167">
        <f>SUM(M27,M81,M136,M193,M258)</f>
        <v>335</v>
      </c>
    </row>
    <row r="310" spans="1:13" ht="15.75" thickBot="1">
      <c r="A310" s="74"/>
      <c r="B310" s="127" t="s">
        <v>50</v>
      </c>
      <c r="C310" s="128" t="s">
        <v>49</v>
      </c>
      <c r="D310" s="41"/>
      <c r="E310" s="36"/>
      <c r="F310" s="42"/>
      <c r="G310" s="42"/>
      <c r="H310" s="129" t="s">
        <v>49</v>
      </c>
      <c r="I310" s="129" t="s">
        <v>49</v>
      </c>
      <c r="J310" s="170"/>
      <c r="K310" s="42"/>
      <c r="L310" s="42"/>
      <c r="M310" s="43"/>
    </row>
    <row r="311" spans="1:13" ht="15.75" thickBot="1">
      <c r="A311" s="84"/>
      <c r="B311" s="130" t="s">
        <v>51</v>
      </c>
      <c r="C311" s="117" t="s">
        <v>49</v>
      </c>
      <c r="D311" s="168"/>
      <c r="E311" s="169"/>
      <c r="F311" s="166"/>
      <c r="G311" s="166"/>
      <c r="H311" s="116" t="s">
        <v>49</v>
      </c>
      <c r="I311" s="116" t="s">
        <v>49</v>
      </c>
      <c r="J311" s="165"/>
      <c r="K311" s="166"/>
      <c r="L311" s="166"/>
      <c r="M311" s="167"/>
    </row>
    <row r="312" spans="1:13" ht="15.75" thickBot="1">
      <c r="A312" s="91" t="s">
        <v>45</v>
      </c>
      <c r="B312" s="92" t="s">
        <v>52</v>
      </c>
      <c r="C312" s="94"/>
      <c r="D312" s="92"/>
      <c r="E312" s="92"/>
      <c r="F312" s="92"/>
      <c r="G312" s="148"/>
      <c r="H312" s="116"/>
      <c r="I312" s="116"/>
      <c r="J312" s="148"/>
      <c r="K312" s="148"/>
      <c r="L312" s="148"/>
      <c r="M312" s="149"/>
    </row>
    <row r="313" spans="1:13" ht="15.75" thickBot="1">
      <c r="A313" s="164"/>
      <c r="B313" s="113" t="s">
        <v>48</v>
      </c>
      <c r="C313" s="114" t="s">
        <v>49</v>
      </c>
      <c r="D313" s="168">
        <f>SUM(D35,D94,D147,D201)</f>
        <v>94</v>
      </c>
      <c r="E313" s="169">
        <f>SUM(E35,E94,E147,E201)</f>
        <v>50</v>
      </c>
      <c r="F313" s="166">
        <f>SUM(F35,F94,F147,F201)</f>
        <v>44</v>
      </c>
      <c r="G313" s="166"/>
      <c r="H313" s="116" t="s">
        <v>49</v>
      </c>
      <c r="I313" s="116" t="s">
        <v>49</v>
      </c>
      <c r="J313" s="165">
        <f>SUM(J35,J94,J147,J201)</f>
        <v>960</v>
      </c>
      <c r="K313" s="166">
        <f>SUM(K35,K94,K147,K201)</f>
        <v>495</v>
      </c>
      <c r="L313" s="166">
        <f>SUM(L35,L94,L147,L201)</f>
        <v>465</v>
      </c>
      <c r="M313" s="167">
        <f>SUM(M35,M94,M147,M201)</f>
        <v>195</v>
      </c>
    </row>
    <row r="314" spans="1:13" ht="15.75" thickBot="1">
      <c r="A314" s="164"/>
      <c r="B314" s="113" t="s">
        <v>50</v>
      </c>
      <c r="C314" s="117" t="s">
        <v>49</v>
      </c>
      <c r="D314" s="168"/>
      <c r="E314" s="169"/>
      <c r="F314" s="166"/>
      <c r="G314" s="166"/>
      <c r="H314" s="116" t="s">
        <v>49</v>
      </c>
      <c r="I314" s="116" t="s">
        <v>49</v>
      </c>
      <c r="J314" s="165"/>
      <c r="K314" s="166"/>
      <c r="L314" s="166"/>
      <c r="M314" s="167"/>
    </row>
    <row r="315" spans="1:13" ht="15.75" thickBot="1">
      <c r="A315" s="26"/>
      <c r="B315" s="85" t="s">
        <v>51</v>
      </c>
      <c r="C315" s="120" t="s">
        <v>49</v>
      </c>
      <c r="D315" s="41"/>
      <c r="E315" s="36"/>
      <c r="F315" s="42"/>
      <c r="G315" s="42"/>
      <c r="H315" s="123" t="s">
        <v>49</v>
      </c>
      <c r="I315" s="123" t="s">
        <v>49</v>
      </c>
      <c r="J315" s="170"/>
      <c r="K315" s="42"/>
      <c r="L315" s="42"/>
      <c r="M315" s="43"/>
    </row>
    <row r="316" spans="1:13" ht="15.75" thickBot="1">
      <c r="A316" s="91" t="s">
        <v>77</v>
      </c>
      <c r="B316" s="92" t="s">
        <v>57</v>
      </c>
      <c r="C316" s="94"/>
      <c r="D316" s="92"/>
      <c r="E316" s="92"/>
      <c r="F316" s="92"/>
      <c r="G316" s="148"/>
      <c r="H316" s="94"/>
      <c r="I316" s="94"/>
      <c r="J316" s="148"/>
      <c r="K316" s="148"/>
      <c r="L316" s="148"/>
      <c r="M316" s="149"/>
    </row>
    <row r="317" spans="1:13" ht="15.75" thickBot="1">
      <c r="A317" s="164"/>
      <c r="B317" s="113" t="s">
        <v>48</v>
      </c>
      <c r="C317" s="114" t="s">
        <v>49</v>
      </c>
      <c r="D317" s="48">
        <f>SUM(D48,D104,D161,D215)</f>
        <v>93</v>
      </c>
      <c r="E317" s="169">
        <f>SUM(E48,E104,E161,E215)</f>
        <v>50</v>
      </c>
      <c r="F317" s="166">
        <f>SUM(F48,F104,F161,F215)</f>
        <v>43</v>
      </c>
      <c r="G317" s="166"/>
      <c r="H317" s="70" t="s">
        <v>49</v>
      </c>
      <c r="I317" s="70" t="s">
        <v>49</v>
      </c>
      <c r="J317" s="172">
        <f>SUM(J48,J104,J161,J215)</f>
        <v>1065</v>
      </c>
      <c r="K317" s="166">
        <f>SUM(K48,K104,K161,K215)</f>
        <v>585</v>
      </c>
      <c r="L317" s="166">
        <f>SUM(L48,L104,L161,L215)</f>
        <v>480</v>
      </c>
      <c r="M317" s="167">
        <f>SUM(M48,M104,M161,M215)</f>
        <v>290</v>
      </c>
    </row>
    <row r="318" spans="1:13" ht="15.75" thickBot="1">
      <c r="A318" s="164"/>
      <c r="B318" s="113" t="s">
        <v>50</v>
      </c>
      <c r="C318" s="117" t="s">
        <v>49</v>
      </c>
      <c r="D318" s="168"/>
      <c r="E318" s="169"/>
      <c r="F318" s="166"/>
      <c r="G318" s="166"/>
      <c r="H318" s="116" t="s">
        <v>49</v>
      </c>
      <c r="I318" s="116" t="s">
        <v>49</v>
      </c>
      <c r="J318" s="165"/>
      <c r="K318" s="166"/>
      <c r="L318" s="166"/>
      <c r="M318" s="167"/>
    </row>
    <row r="319" spans="1:13" ht="15.75" thickBot="1">
      <c r="A319" s="26"/>
      <c r="B319" s="85" t="s">
        <v>51</v>
      </c>
      <c r="C319" s="120" t="s">
        <v>49</v>
      </c>
      <c r="D319" s="41"/>
      <c r="E319" s="36"/>
      <c r="F319" s="42"/>
      <c r="G319" s="42"/>
      <c r="H319" s="123" t="s">
        <v>49</v>
      </c>
      <c r="I319" s="123" t="s">
        <v>49</v>
      </c>
      <c r="J319" s="170"/>
      <c r="K319" s="42"/>
      <c r="L319" s="42"/>
      <c r="M319" s="43"/>
    </row>
    <row r="320" spans="1:13" ht="15.75" thickBot="1">
      <c r="A320" s="91" t="s">
        <v>78</v>
      </c>
      <c r="B320" s="92" t="s">
        <v>67</v>
      </c>
      <c r="C320" s="94"/>
      <c r="D320" s="92"/>
      <c r="E320" s="92"/>
      <c r="F320" s="92"/>
      <c r="G320" s="148"/>
      <c r="H320" s="94"/>
      <c r="I320" s="94"/>
      <c r="J320" s="148"/>
      <c r="K320" s="148"/>
      <c r="L320" s="148"/>
      <c r="M320" s="149"/>
    </row>
    <row r="321" spans="1:13" ht="15.75" thickBot="1">
      <c r="A321" s="164"/>
      <c r="B321" s="113" t="s">
        <v>48</v>
      </c>
      <c r="C321" s="114" t="s">
        <v>49</v>
      </c>
      <c r="D321" s="48"/>
      <c r="E321" s="49"/>
      <c r="F321" s="50"/>
      <c r="G321" s="50"/>
      <c r="H321" s="70" t="s">
        <v>49</v>
      </c>
      <c r="I321" s="70" t="s">
        <v>49</v>
      </c>
      <c r="J321" s="165"/>
      <c r="K321" s="166"/>
      <c r="L321" s="166"/>
      <c r="M321" s="167"/>
    </row>
    <row r="322" spans="1:13" ht="15.75" thickBot="1">
      <c r="A322" s="164"/>
      <c r="B322" s="113" t="s">
        <v>50</v>
      </c>
      <c r="C322" s="117" t="s">
        <v>49</v>
      </c>
      <c r="D322" s="168"/>
      <c r="E322" s="169"/>
      <c r="F322" s="166"/>
      <c r="G322" s="166"/>
      <c r="H322" s="116" t="s">
        <v>49</v>
      </c>
      <c r="I322" s="116" t="s">
        <v>49</v>
      </c>
      <c r="J322" s="165"/>
      <c r="K322" s="166"/>
      <c r="L322" s="166"/>
      <c r="M322" s="167"/>
    </row>
    <row r="323" spans="1:13" ht="15.75" thickBot="1">
      <c r="A323" s="26"/>
      <c r="B323" s="85" t="s">
        <v>51</v>
      </c>
      <c r="C323" s="120" t="s">
        <v>49</v>
      </c>
      <c r="D323" s="41"/>
      <c r="E323" s="36"/>
      <c r="F323" s="42"/>
      <c r="G323" s="42"/>
      <c r="H323" s="123" t="s">
        <v>49</v>
      </c>
      <c r="I323" s="123" t="s">
        <v>49</v>
      </c>
      <c r="J323" s="170"/>
      <c r="K323" s="42"/>
      <c r="L323" s="42"/>
      <c r="M323" s="43"/>
    </row>
    <row r="324" spans="1:13" ht="15.75" thickBot="1">
      <c r="A324" s="91" t="s">
        <v>93</v>
      </c>
      <c r="B324" s="92" t="s">
        <v>68</v>
      </c>
      <c r="C324" s="94"/>
      <c r="D324" s="148"/>
      <c r="E324" s="148"/>
      <c r="F324" s="148"/>
      <c r="G324" s="148"/>
      <c r="H324" s="94"/>
      <c r="I324" s="94"/>
      <c r="J324" s="148"/>
      <c r="K324" s="148"/>
      <c r="L324" s="148"/>
      <c r="M324" s="149"/>
    </row>
    <row r="325" spans="1:13" ht="15.75" thickBot="1">
      <c r="A325" s="44"/>
      <c r="B325" s="113" t="s">
        <v>48</v>
      </c>
      <c r="C325" s="114" t="s">
        <v>49</v>
      </c>
      <c r="D325" s="48">
        <f>SUM(D224,D225,D226,D227,D228,D229,D230,D231,D232,D233,D234,D235,D236,D289)</f>
        <v>62</v>
      </c>
      <c r="E325" s="49">
        <f>SUM(E237,E289)</f>
        <v>31</v>
      </c>
      <c r="F325" s="50">
        <f>SUM(F237,F289)</f>
        <v>31</v>
      </c>
      <c r="G325" s="50"/>
      <c r="H325" s="70" t="s">
        <v>49</v>
      </c>
      <c r="I325" s="70" t="s">
        <v>49</v>
      </c>
      <c r="J325" s="165">
        <f>SUM(J237,J289)</f>
        <v>780</v>
      </c>
      <c r="K325" s="166">
        <f>SUM(K237,K289)</f>
        <v>375</v>
      </c>
      <c r="L325" s="166">
        <f>SUM(L237,L289)</f>
        <v>405</v>
      </c>
      <c r="M325" s="167">
        <f>SUM(M237,M289)</f>
        <v>120</v>
      </c>
    </row>
    <row r="326" spans="1:13" ht="15.75" thickBot="1">
      <c r="A326" s="26"/>
      <c r="B326" s="127" t="s">
        <v>50</v>
      </c>
      <c r="C326" s="128" t="s">
        <v>49</v>
      </c>
      <c r="D326" s="41"/>
      <c r="E326" s="36"/>
      <c r="F326" s="42"/>
      <c r="G326" s="42"/>
      <c r="H326" s="129" t="s">
        <v>49</v>
      </c>
      <c r="I326" s="129" t="s">
        <v>49</v>
      </c>
      <c r="J326" s="170"/>
      <c r="K326" s="42"/>
      <c r="L326" s="42"/>
      <c r="M326" s="43"/>
    </row>
    <row r="327" spans="1:13" ht="15.75" thickBot="1">
      <c r="A327" s="164"/>
      <c r="B327" s="130" t="s">
        <v>51</v>
      </c>
      <c r="C327" s="117" t="s">
        <v>49</v>
      </c>
      <c r="D327" s="168"/>
      <c r="E327" s="169"/>
      <c r="F327" s="166"/>
      <c r="G327" s="166"/>
      <c r="H327" s="116" t="s">
        <v>49</v>
      </c>
      <c r="I327" s="116" t="s">
        <v>49</v>
      </c>
      <c r="J327" s="165"/>
      <c r="K327" s="166"/>
      <c r="L327" s="166"/>
      <c r="M327" s="167"/>
    </row>
    <row r="328" spans="1:13" ht="15.75" thickBot="1">
      <c r="A328" s="173" t="s">
        <v>103</v>
      </c>
      <c r="B328" s="52" t="s">
        <v>69</v>
      </c>
      <c r="C328" s="131"/>
      <c r="D328" s="6"/>
      <c r="E328" s="6"/>
      <c r="F328" s="6"/>
      <c r="G328" s="6"/>
      <c r="H328" s="131"/>
      <c r="I328" s="131"/>
      <c r="J328" s="6"/>
      <c r="K328" s="34"/>
      <c r="L328" s="34"/>
      <c r="M328" s="174"/>
    </row>
    <row r="329" spans="1:13" ht="15">
      <c r="A329" s="112">
        <v>1</v>
      </c>
      <c r="B329" s="63" t="s">
        <v>184</v>
      </c>
      <c r="C329" s="61" t="s">
        <v>45</v>
      </c>
      <c r="D329" s="61">
        <v>0.5</v>
      </c>
      <c r="E329" s="61">
        <v>0.5</v>
      </c>
      <c r="F329" s="61">
        <v>0</v>
      </c>
      <c r="G329" s="61"/>
      <c r="H329" s="64" t="s">
        <v>71</v>
      </c>
      <c r="I329" s="61" t="s">
        <v>44</v>
      </c>
      <c r="J329" s="61">
        <v>4</v>
      </c>
      <c r="K329" s="61">
        <v>4</v>
      </c>
      <c r="L329" s="61"/>
      <c r="M329" s="61"/>
    </row>
    <row r="330" spans="1:13" ht="15">
      <c r="A330" s="63">
        <v>2</v>
      </c>
      <c r="B330" s="63" t="s">
        <v>94</v>
      </c>
      <c r="C330" s="61" t="s">
        <v>77</v>
      </c>
      <c r="D330" s="61">
        <v>0.25</v>
      </c>
      <c r="E330" s="61">
        <v>0.25</v>
      </c>
      <c r="F330" s="61">
        <v>0</v>
      </c>
      <c r="G330" s="61"/>
      <c r="H330" s="64" t="s">
        <v>71</v>
      </c>
      <c r="I330" s="61" t="s">
        <v>44</v>
      </c>
      <c r="J330" s="61">
        <v>2</v>
      </c>
      <c r="K330" s="61">
        <v>2</v>
      </c>
      <c r="L330" s="61"/>
      <c r="M330" s="61"/>
    </row>
    <row r="331" spans="1:13" ht="15">
      <c r="A331" s="13">
        <v>3</v>
      </c>
      <c r="B331" s="63" t="s">
        <v>95</v>
      </c>
      <c r="C331" s="61" t="s">
        <v>77</v>
      </c>
      <c r="D331" s="61">
        <v>0.25</v>
      </c>
      <c r="E331" s="61">
        <v>0.25</v>
      </c>
      <c r="F331" s="61">
        <v>0</v>
      </c>
      <c r="G331" s="61"/>
      <c r="H331" s="64" t="s">
        <v>71</v>
      </c>
      <c r="I331" s="61" t="s">
        <v>44</v>
      </c>
      <c r="J331" s="61">
        <v>2</v>
      </c>
      <c r="K331" s="61">
        <v>2</v>
      </c>
      <c r="L331" s="61"/>
      <c r="M331" s="61"/>
    </row>
    <row r="332" spans="1:13" ht="15">
      <c r="A332" s="198">
        <v>4</v>
      </c>
      <c r="B332" s="63" t="s">
        <v>96</v>
      </c>
      <c r="C332" s="61" t="s">
        <v>77</v>
      </c>
      <c r="D332" s="61">
        <v>0.5</v>
      </c>
      <c r="E332" s="61">
        <v>0.5</v>
      </c>
      <c r="F332" s="61">
        <v>0</v>
      </c>
      <c r="G332" s="61"/>
      <c r="H332" s="64" t="s">
        <v>71</v>
      </c>
      <c r="I332" s="61" t="s">
        <v>44</v>
      </c>
      <c r="J332" s="61">
        <v>4</v>
      </c>
      <c r="K332" s="61">
        <v>4</v>
      </c>
      <c r="L332" s="61"/>
      <c r="M332" s="61"/>
    </row>
    <row r="333" spans="1:256" ht="15">
      <c r="A333" s="251">
        <v>5</v>
      </c>
      <c r="B333" s="252" t="s">
        <v>118</v>
      </c>
      <c r="C333" s="64" t="s">
        <v>103</v>
      </c>
      <c r="D333" s="61">
        <v>3</v>
      </c>
      <c r="E333" s="61">
        <v>0</v>
      </c>
      <c r="F333" s="61">
        <v>3</v>
      </c>
      <c r="G333" s="61"/>
      <c r="H333" s="61"/>
      <c r="I333" s="61" t="s">
        <v>66</v>
      </c>
      <c r="J333" s="61">
        <v>160</v>
      </c>
      <c r="K333" s="61"/>
      <c r="L333" s="61"/>
      <c r="M333" s="61">
        <v>160</v>
      </c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  <c r="IV333" s="34"/>
    </row>
    <row r="334" spans="1:256" ht="15.75" thickBot="1">
      <c r="A334" s="146"/>
      <c r="B334" s="248"/>
      <c r="C334" s="25"/>
      <c r="D334" s="124"/>
      <c r="E334" s="98"/>
      <c r="F334" s="98"/>
      <c r="G334" s="98"/>
      <c r="H334" s="98"/>
      <c r="I334" s="98"/>
      <c r="J334" s="124"/>
      <c r="K334" s="98"/>
      <c r="L334" s="98"/>
      <c r="M334" s="12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  <c r="IV334" s="34"/>
    </row>
    <row r="335" spans="1:13" ht="15">
      <c r="A335" s="216" t="s">
        <v>38</v>
      </c>
      <c r="B335" s="55" t="s">
        <v>158</v>
      </c>
      <c r="C335" s="99"/>
      <c r="D335" s="299" t="s">
        <v>159</v>
      </c>
      <c r="E335" s="288"/>
      <c r="F335" s="287" t="s">
        <v>160</v>
      </c>
      <c r="G335" s="288"/>
      <c r="H335" s="96"/>
      <c r="I335" s="216" t="s">
        <v>45</v>
      </c>
      <c r="J335" s="217" t="s">
        <v>161</v>
      </c>
      <c r="K335" s="218"/>
      <c r="L335" s="218"/>
      <c r="M335" s="219"/>
    </row>
    <row r="336" spans="1:13" ht="15">
      <c r="A336" s="24"/>
      <c r="B336" s="220" t="s">
        <v>162</v>
      </c>
      <c r="C336" s="98"/>
      <c r="D336" s="221" t="s">
        <v>9</v>
      </c>
      <c r="E336" s="222" t="s">
        <v>163</v>
      </c>
      <c r="F336" s="97" t="s">
        <v>9</v>
      </c>
      <c r="G336" s="223" t="s">
        <v>163</v>
      </c>
      <c r="H336" s="34"/>
      <c r="I336" s="26"/>
      <c r="J336" s="224" t="s">
        <v>164</v>
      </c>
      <c r="K336" s="20"/>
      <c r="L336" s="20"/>
      <c r="M336" s="225" t="s">
        <v>163</v>
      </c>
    </row>
    <row r="337" spans="1:13" ht="15.75" thickBot="1">
      <c r="A337" s="44"/>
      <c r="B337" s="226" t="s">
        <v>165</v>
      </c>
      <c r="C337" s="131"/>
      <c r="D337" s="221" t="s">
        <v>166</v>
      </c>
      <c r="E337" s="43"/>
      <c r="F337" s="34"/>
      <c r="G337" s="43"/>
      <c r="H337" s="34"/>
      <c r="I337" s="26"/>
      <c r="J337" s="227" t="s">
        <v>167</v>
      </c>
      <c r="K337" s="228"/>
      <c r="L337" s="228"/>
      <c r="M337" s="43"/>
    </row>
    <row r="338" spans="1:13" ht="15.75" thickBot="1">
      <c r="A338" s="44"/>
      <c r="B338" s="229" t="s">
        <v>168</v>
      </c>
      <c r="C338" s="94"/>
      <c r="D338" s="165">
        <f>SUM(D309,D313,D317,D325,D329,D330,D331,D332,D333)</f>
        <v>303.5</v>
      </c>
      <c r="E338" s="167">
        <v>100</v>
      </c>
      <c r="F338" s="148">
        <v>7562.5</v>
      </c>
      <c r="G338" s="167">
        <v>100</v>
      </c>
      <c r="H338" s="34"/>
      <c r="I338" s="289" t="s">
        <v>169</v>
      </c>
      <c r="J338" s="290"/>
      <c r="K338" s="290"/>
      <c r="L338" s="290"/>
      <c r="M338" s="158"/>
    </row>
    <row r="339" spans="1:13" ht="15">
      <c r="A339" s="26">
        <v>1</v>
      </c>
      <c r="B339" s="230" t="s">
        <v>170</v>
      </c>
      <c r="C339" s="98"/>
      <c r="D339" s="170"/>
      <c r="E339" s="43"/>
      <c r="F339" s="34"/>
      <c r="G339" s="43"/>
      <c r="H339" s="34"/>
      <c r="I339" s="160">
        <v>1</v>
      </c>
      <c r="J339" s="146" t="s">
        <v>171</v>
      </c>
      <c r="K339" s="34"/>
      <c r="L339" s="34"/>
      <c r="M339" s="43">
        <v>100</v>
      </c>
    </row>
    <row r="340" spans="1:13" ht="15">
      <c r="A340" s="74"/>
      <c r="B340" s="231" t="s">
        <v>172</v>
      </c>
      <c r="C340" s="109"/>
      <c r="D340" s="232">
        <f>SUM(E309,E313,E317,E325)</f>
        <v>158</v>
      </c>
      <c r="E340" s="154">
        <v>52.4</v>
      </c>
      <c r="F340" s="233">
        <f>SUM(J309,J313,J317,J325,M309,M313,M317,M325)</f>
        <v>4120</v>
      </c>
      <c r="G340" s="154">
        <v>55.8</v>
      </c>
      <c r="H340" s="34"/>
      <c r="I340" s="41"/>
      <c r="J340" s="34"/>
      <c r="K340" s="34"/>
      <c r="L340" s="34"/>
      <c r="M340" s="43"/>
    </row>
    <row r="341" spans="1:13" ht="15">
      <c r="A341" s="234">
        <v>2</v>
      </c>
      <c r="B341" s="235" t="s">
        <v>173</v>
      </c>
      <c r="C341" s="236"/>
      <c r="D341" s="237">
        <f>SUM(D313)</f>
        <v>94</v>
      </c>
      <c r="E341" s="158">
        <v>30.9</v>
      </c>
      <c r="F341" s="238">
        <f>SUM(J313)</f>
        <v>960</v>
      </c>
      <c r="G341" s="158">
        <v>12</v>
      </c>
      <c r="H341" s="34"/>
      <c r="I341" s="41"/>
      <c r="J341" s="34"/>
      <c r="K341" s="34"/>
      <c r="L341" s="34"/>
      <c r="M341" s="43"/>
    </row>
    <row r="342" spans="1:13" ht="15">
      <c r="A342" s="84">
        <v>3</v>
      </c>
      <c r="B342" s="239" t="s">
        <v>174</v>
      </c>
      <c r="C342" s="110"/>
      <c r="D342" s="240"/>
      <c r="E342" s="163"/>
      <c r="F342" s="241"/>
      <c r="G342" s="163"/>
      <c r="H342" s="34"/>
      <c r="I342" s="41"/>
      <c r="J342" s="285"/>
      <c r="K342" s="286"/>
      <c r="L342" s="286"/>
      <c r="M342" s="43"/>
    </row>
    <row r="343" spans="1:13" ht="15">
      <c r="A343" s="74"/>
      <c r="B343" s="231" t="s">
        <v>175</v>
      </c>
      <c r="C343" s="109"/>
      <c r="D343" s="242">
        <f>SUM(F80,F87,F88,F89,F90,F141,F142,F143,F144,F145,F146,F153,F156,F158,F175,F198,F199,F200,F207,F211,E287,F287,E288,F288)</f>
        <v>49</v>
      </c>
      <c r="E343" s="154">
        <v>16.1</v>
      </c>
      <c r="F343" s="233">
        <f>SUM(J80,J87,J88,J89,J90,J141,J142,J143,J144,J175,J198,J199,J287,J288)</f>
        <v>700</v>
      </c>
      <c r="G343" s="154">
        <v>9</v>
      </c>
      <c r="H343" s="34"/>
      <c r="I343" s="41"/>
      <c r="J343" s="285"/>
      <c r="K343" s="286"/>
      <c r="L343" s="286"/>
      <c r="M343" s="43"/>
    </row>
    <row r="344" spans="1:13" ht="15">
      <c r="A344" s="84">
        <v>4</v>
      </c>
      <c r="B344" s="239" t="s">
        <v>176</v>
      </c>
      <c r="C344" s="110"/>
      <c r="D344" s="240"/>
      <c r="E344" s="163"/>
      <c r="F344" s="241"/>
      <c r="G344" s="163"/>
      <c r="H344" s="34"/>
      <c r="I344" s="41"/>
      <c r="J344" s="285"/>
      <c r="K344" s="286"/>
      <c r="L344" s="286"/>
      <c r="M344" s="43"/>
    </row>
    <row r="345" spans="1:13" ht="15">
      <c r="A345" s="74"/>
      <c r="B345" s="231" t="s">
        <v>177</v>
      </c>
      <c r="C345" s="109"/>
      <c r="D345" s="242">
        <f>SUM(D329,D330,D331,D332)</f>
        <v>1.5</v>
      </c>
      <c r="E345" s="154">
        <v>0.4</v>
      </c>
      <c r="F345" s="233">
        <f>SUM(J329,J330,J331,J332)</f>
        <v>12</v>
      </c>
      <c r="G345" s="154">
        <v>0.1</v>
      </c>
      <c r="H345" s="34"/>
      <c r="I345" s="41"/>
      <c r="J345" s="285"/>
      <c r="K345" s="286"/>
      <c r="L345" s="286"/>
      <c r="M345" s="43"/>
    </row>
    <row r="346" spans="1:13" ht="15">
      <c r="A346" s="106">
        <v>5</v>
      </c>
      <c r="B346" s="235" t="s">
        <v>178</v>
      </c>
      <c r="C346" s="236"/>
      <c r="D346" s="237">
        <f>SUM(D22,D23,D24,D26,D47,D78,D79,D135,D175,D159,D160,D191,D192,D224:D235,D256,D257,D275:D288)</f>
        <v>114</v>
      </c>
      <c r="E346" s="158">
        <v>37.5</v>
      </c>
      <c r="F346" s="238">
        <f>SUM(J22,J23,J24,J26,J47,J78,J79,J135,J175,J159,J160,J191,J192,J224:J235,J256,J257,J275:J288)</f>
        <v>1315</v>
      </c>
      <c r="G346" s="158">
        <v>17.4</v>
      </c>
      <c r="H346" s="34"/>
      <c r="I346" s="41"/>
      <c r="J346" s="285"/>
      <c r="K346" s="286"/>
      <c r="L346" s="286"/>
      <c r="M346" s="43"/>
    </row>
    <row r="347" spans="1:13" ht="15">
      <c r="A347" s="243">
        <v>6</v>
      </c>
      <c r="B347" s="235" t="s">
        <v>179</v>
      </c>
      <c r="C347" s="236"/>
      <c r="D347" s="244">
        <v>3</v>
      </c>
      <c r="E347" s="158">
        <v>1</v>
      </c>
      <c r="F347" s="238">
        <v>160</v>
      </c>
      <c r="G347" s="158">
        <v>2.1</v>
      </c>
      <c r="I347" s="151"/>
      <c r="J347" s="280"/>
      <c r="K347" s="281"/>
      <c r="L347" s="281"/>
      <c r="M347" s="154"/>
    </row>
    <row r="348" spans="1:13" ht="15.75" thickBot="1">
      <c r="A348" s="245">
        <v>7</v>
      </c>
      <c r="B348" s="246" t="s">
        <v>180</v>
      </c>
      <c r="C348" s="247"/>
      <c r="D348" s="172">
        <v>2</v>
      </c>
      <c r="E348" s="51">
        <v>0.6</v>
      </c>
      <c r="F348" s="6">
        <v>60</v>
      </c>
      <c r="G348" s="51">
        <v>0.8</v>
      </c>
      <c r="I348" s="282" t="s">
        <v>181</v>
      </c>
      <c r="J348" s="283"/>
      <c r="K348" s="283"/>
      <c r="L348" s="283"/>
      <c r="M348" s="51">
        <v>100</v>
      </c>
    </row>
    <row r="349" ht="15">
      <c r="A349" s="40"/>
    </row>
    <row r="350" spans="2:7" ht="57.75" customHeight="1">
      <c r="B350" s="284" t="s">
        <v>182</v>
      </c>
      <c r="C350" s="284"/>
      <c r="D350" s="284"/>
      <c r="E350" s="284"/>
      <c r="F350" s="284"/>
      <c r="G350" s="284"/>
    </row>
    <row r="351" spans="2:7" ht="15" customHeight="1" hidden="1">
      <c r="B351" s="284"/>
      <c r="C351" s="284"/>
      <c r="D351" s="284"/>
      <c r="E351" s="284"/>
      <c r="F351" s="284"/>
      <c r="G351" s="284"/>
    </row>
    <row r="352" spans="2:7" ht="15" customHeight="1" hidden="1">
      <c r="B352" s="284"/>
      <c r="C352" s="284"/>
      <c r="D352" s="284"/>
      <c r="E352" s="284"/>
      <c r="F352" s="284"/>
      <c r="G352" s="284"/>
    </row>
    <row r="353" spans="1:13" ht="15" hidden="1">
      <c r="A353" s="84">
        <v>3</v>
      </c>
      <c r="B353" s="239" t="s">
        <v>174</v>
      </c>
      <c r="C353" s="110"/>
      <c r="D353" s="240"/>
      <c r="E353" s="163"/>
      <c r="F353" s="241"/>
      <c r="G353" s="163"/>
      <c r="H353" s="34"/>
      <c r="I353" s="41"/>
      <c r="J353" s="285"/>
      <c r="K353" s="286"/>
      <c r="L353" s="286"/>
      <c r="M353" s="43"/>
    </row>
    <row r="354" spans="1:13" ht="15" hidden="1">
      <c r="A354" s="74"/>
      <c r="B354" s="231" t="s">
        <v>175</v>
      </c>
      <c r="C354" s="109"/>
      <c r="D354" s="242">
        <v>0</v>
      </c>
      <c r="E354" s="154">
        <v>0</v>
      </c>
      <c r="F354" s="233">
        <v>0</v>
      </c>
      <c r="G354" s="154">
        <v>0</v>
      </c>
      <c r="H354" s="34"/>
      <c r="I354" s="41"/>
      <c r="J354" s="285"/>
      <c r="K354" s="286"/>
      <c r="L354" s="286"/>
      <c r="M354" s="43"/>
    </row>
    <row r="355" spans="1:13" ht="15" hidden="1">
      <c r="A355" s="84">
        <v>4</v>
      </c>
      <c r="B355" s="239" t="s">
        <v>176</v>
      </c>
      <c r="C355" s="110"/>
      <c r="D355" s="240"/>
      <c r="E355" s="163"/>
      <c r="F355" s="241"/>
      <c r="G355" s="163"/>
      <c r="H355" s="34"/>
      <c r="I355" s="41"/>
      <c r="J355" s="285"/>
      <c r="K355" s="286"/>
      <c r="L355" s="286"/>
      <c r="M355" s="43"/>
    </row>
    <row r="356" spans="1:13" ht="15" hidden="1">
      <c r="A356" s="74"/>
      <c r="B356" s="231" t="s">
        <v>177</v>
      </c>
      <c r="C356" s="109"/>
      <c r="D356" s="242">
        <v>0</v>
      </c>
      <c r="E356" s="154">
        <v>0</v>
      </c>
      <c r="F356" s="233">
        <v>0</v>
      </c>
      <c r="G356" s="154">
        <v>0</v>
      </c>
      <c r="H356" s="34"/>
      <c r="I356" s="41"/>
      <c r="J356" s="285"/>
      <c r="K356" s="286"/>
      <c r="L356" s="286"/>
      <c r="M356" s="43"/>
    </row>
    <row r="357" spans="1:13" ht="15" hidden="1">
      <c r="A357" s="106">
        <v>5</v>
      </c>
      <c r="B357" s="235" t="s">
        <v>178</v>
      </c>
      <c r="C357" s="236"/>
      <c r="D357" s="237">
        <f>SUM(D246,D247,D265:D276)</f>
        <v>4</v>
      </c>
      <c r="E357" s="158">
        <v>80</v>
      </c>
      <c r="F357" s="238">
        <f>SUM(J246,J247,J265:J276)</f>
        <v>60</v>
      </c>
      <c r="G357" s="158">
        <v>28</v>
      </c>
      <c r="H357" s="34"/>
      <c r="I357" s="41"/>
      <c r="J357" s="285"/>
      <c r="K357" s="286"/>
      <c r="L357" s="286"/>
      <c r="M357" s="43"/>
    </row>
    <row r="358" spans="1:13" ht="15" hidden="1">
      <c r="A358" s="243">
        <v>6</v>
      </c>
      <c r="B358" s="235" t="s">
        <v>179</v>
      </c>
      <c r="C358" s="236"/>
      <c r="D358" s="244"/>
      <c r="E358" s="158"/>
      <c r="F358" s="238"/>
      <c r="G358" s="158"/>
      <c r="I358" s="151"/>
      <c r="J358" s="280"/>
      <c r="K358" s="281"/>
      <c r="L358" s="281"/>
      <c r="M358" s="154"/>
    </row>
    <row r="359" spans="1:13" ht="15.75" hidden="1" thickBot="1">
      <c r="A359" s="245">
        <v>7</v>
      </c>
      <c r="B359" s="246" t="s">
        <v>180</v>
      </c>
      <c r="C359" s="247"/>
      <c r="D359" s="172">
        <v>0</v>
      </c>
      <c r="E359" s="51">
        <v>0</v>
      </c>
      <c r="F359" s="6">
        <v>0</v>
      </c>
      <c r="G359" s="51">
        <v>0</v>
      </c>
      <c r="I359" s="282" t="s">
        <v>181</v>
      </c>
      <c r="J359" s="283"/>
      <c r="K359" s="283"/>
      <c r="L359" s="283"/>
      <c r="M359" s="51">
        <v>100</v>
      </c>
    </row>
    <row r="360" ht="15" hidden="1">
      <c r="A360" s="40"/>
    </row>
    <row r="361" spans="2:7" ht="15" hidden="1">
      <c r="B361" s="284" t="s">
        <v>182</v>
      </c>
      <c r="C361" s="284"/>
      <c r="D361" s="284"/>
      <c r="E361" s="284"/>
      <c r="F361" s="284"/>
      <c r="G361" s="284"/>
    </row>
    <row r="362" spans="2:7" ht="15" hidden="1">
      <c r="B362" s="284"/>
      <c r="C362" s="284"/>
      <c r="D362" s="284"/>
      <c r="E362" s="284"/>
      <c r="F362" s="284"/>
      <c r="G362" s="284"/>
    </row>
    <row r="363" spans="2:7" ht="15" hidden="1">
      <c r="B363" s="284"/>
      <c r="C363" s="284"/>
      <c r="D363" s="284"/>
      <c r="E363" s="284"/>
      <c r="F363" s="284"/>
      <c r="G363" s="284"/>
    </row>
    <row r="364" ht="15"/>
  </sheetData>
  <sheetProtection/>
  <mergeCells count="46">
    <mergeCell ref="K13:L13"/>
    <mergeCell ref="A2:M2"/>
    <mergeCell ref="A4:M4"/>
    <mergeCell ref="D12:F12"/>
    <mergeCell ref="J12:M12"/>
    <mergeCell ref="K126:L126"/>
    <mergeCell ref="A178:B178"/>
    <mergeCell ref="D68:F68"/>
    <mergeCell ref="J68:M68"/>
    <mergeCell ref="K69:L69"/>
    <mergeCell ref="B122:C122"/>
    <mergeCell ref="D125:F125"/>
    <mergeCell ref="J125:M125"/>
    <mergeCell ref="K300:L300"/>
    <mergeCell ref="A306:B306"/>
    <mergeCell ref="D181:F181"/>
    <mergeCell ref="J181:M181"/>
    <mergeCell ref="K182:L182"/>
    <mergeCell ref="B243:C243"/>
    <mergeCell ref="K247:L247"/>
    <mergeCell ref="D246:F246"/>
    <mergeCell ref="J246:M246"/>
    <mergeCell ref="A295:B295"/>
    <mergeCell ref="B298:E298"/>
    <mergeCell ref="D299:F299"/>
    <mergeCell ref="J299:M299"/>
    <mergeCell ref="J345:L345"/>
    <mergeCell ref="J353:L353"/>
    <mergeCell ref="J346:L346"/>
    <mergeCell ref="J347:L347"/>
    <mergeCell ref="I348:L348"/>
    <mergeCell ref="A307:B307"/>
    <mergeCell ref="D335:E335"/>
    <mergeCell ref="F335:G335"/>
    <mergeCell ref="I338:L338"/>
    <mergeCell ref="J342:L342"/>
    <mergeCell ref="J343:L343"/>
    <mergeCell ref="J344:L344"/>
    <mergeCell ref="B350:G352"/>
    <mergeCell ref="J358:L358"/>
    <mergeCell ref="I359:L359"/>
    <mergeCell ref="B361:G363"/>
    <mergeCell ref="J354:L354"/>
    <mergeCell ref="J355:L355"/>
    <mergeCell ref="J356:L356"/>
    <mergeCell ref="J357:L357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ADS</cp:lastModifiedBy>
  <cp:lastPrinted>2014-06-23T15:01:38Z</cp:lastPrinted>
  <dcterms:created xsi:type="dcterms:W3CDTF">2012-04-25T15:02:43Z</dcterms:created>
  <dcterms:modified xsi:type="dcterms:W3CDTF">2017-10-05T10:27:45Z</dcterms:modified>
  <cp:category/>
  <cp:version/>
  <cp:contentType/>
  <cp:contentStatus/>
</cp:coreProperties>
</file>