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<sst xmlns="http://schemas.openxmlformats.org/spreadsheetml/2006/main" count="1069" uniqueCount="189">
  <si>
    <t xml:space="preserve"> Plan studiów na kierunku PRAWO</t>
  </si>
  <si>
    <r>
      <t>Profil kształcenia: (</t>
    </r>
    <r>
      <rPr>
        <b/>
        <sz val="10"/>
        <rFont val="Arial"/>
        <family val="2"/>
      </rPr>
      <t>ogólnoakademicki</t>
    </r>
    <r>
      <rPr>
        <sz val="11"/>
        <color theme="1"/>
        <rFont val="Calibri"/>
        <family val="2"/>
      </rPr>
      <t>, praktyczny)</t>
    </r>
  </si>
  <si>
    <r>
      <t>Forma kształcenia/poziom studiów: (I stopnia, II stopnia,</t>
    </r>
    <r>
      <rPr>
        <b/>
        <sz val="10"/>
        <rFont val="Arial"/>
        <family val="2"/>
      </rPr>
      <t xml:space="preserve"> jednolite magisterskie</t>
    </r>
    <r>
      <rPr>
        <sz val="11"/>
        <color theme="1"/>
        <rFont val="Calibri"/>
        <family val="2"/>
      </rPr>
      <t>)</t>
    </r>
  </si>
  <si>
    <t>Uzyskane kwalifikacje: (I stopnia, II stopnia)</t>
  </si>
  <si>
    <r>
      <t xml:space="preserve">Obszar kształcenia: (np. w zakresie nauk humanistycznych, ścisłych, </t>
    </r>
    <r>
      <rPr>
        <b/>
        <sz val="10"/>
        <rFont val="Arial"/>
        <family val="2"/>
      </rPr>
      <t>społecznych</t>
    </r>
    <r>
      <rPr>
        <sz val="11"/>
        <color theme="1"/>
        <rFont val="Calibri"/>
        <family val="2"/>
      </rPr>
      <t>)</t>
    </r>
  </si>
  <si>
    <t>Rok studiów I</t>
  </si>
  <si>
    <t>Lp.</t>
  </si>
  <si>
    <t>Liczba punktów ECTS</t>
  </si>
  <si>
    <t>Liczba</t>
  </si>
  <si>
    <t xml:space="preserve">Forma </t>
  </si>
  <si>
    <t xml:space="preserve">Status </t>
  </si>
  <si>
    <t>Liczba godzin dydaktycznych</t>
  </si>
  <si>
    <t>Nazwa modułu/</t>
  </si>
  <si>
    <t>Semestr</t>
  </si>
  <si>
    <t>ogółem</t>
  </si>
  <si>
    <t>z bezpośrednim</t>
  </si>
  <si>
    <t>samodzielna</t>
  </si>
  <si>
    <t>punktów</t>
  </si>
  <si>
    <t>zaliczenia</t>
  </si>
  <si>
    <t>przedmiotu:</t>
  </si>
  <si>
    <t>w tym:  zajęcia zorganizowane</t>
  </si>
  <si>
    <t>inne*</t>
  </si>
  <si>
    <t>przedmiotu</t>
  </si>
  <si>
    <t>udziałem</t>
  </si>
  <si>
    <t>praca</t>
  </si>
  <si>
    <t xml:space="preserve">ECTS </t>
  </si>
  <si>
    <t>obligatoryjny</t>
  </si>
  <si>
    <t>wykłady</t>
  </si>
  <si>
    <t>ćwiczenia**</t>
  </si>
  <si>
    <t>nauczyciela</t>
  </si>
  <si>
    <t>studenta</t>
  </si>
  <si>
    <t>za zajęcia</t>
  </si>
  <si>
    <t>lub</t>
  </si>
  <si>
    <t>akademckiego</t>
  </si>
  <si>
    <t>praktyczne</t>
  </si>
  <si>
    <r>
      <t>f</t>
    </r>
    <r>
      <rPr>
        <sz val="8"/>
        <rFont val="Arial"/>
        <family val="2"/>
      </rPr>
      <t>akultatywny</t>
    </r>
  </si>
  <si>
    <t>Grupa treści</t>
  </si>
  <si>
    <t>I</t>
  </si>
  <si>
    <t>Wymagania ogólne</t>
  </si>
  <si>
    <t>I rok</t>
  </si>
  <si>
    <t>Język obcy</t>
  </si>
  <si>
    <t xml:space="preserve"> I</t>
  </si>
  <si>
    <t>z/o</t>
  </si>
  <si>
    <t>o</t>
  </si>
  <si>
    <t>II</t>
  </si>
  <si>
    <t>Wychowanie fizyczne</t>
  </si>
  <si>
    <t>Łacińska terminologia prawnicza</t>
  </si>
  <si>
    <t>Liczba pkt ECTS/ godz.dyd.   (ogółem)</t>
  </si>
  <si>
    <t>x</t>
  </si>
  <si>
    <r>
      <t>Liczba pkt ECTS/ godz.dyd. (</t>
    </r>
    <r>
      <rPr>
        <sz val="8"/>
        <rFont val="Arial"/>
        <family val="2"/>
      </rPr>
      <t>zajęcia praktyczne)</t>
    </r>
  </si>
  <si>
    <r>
      <t xml:space="preserve">Liczba pkt ECTS/ godz.dyd.  </t>
    </r>
    <r>
      <rPr>
        <sz val="8"/>
        <rFont val="Arial"/>
        <family val="2"/>
      </rPr>
      <t>(przedmy fakultatywne)</t>
    </r>
  </si>
  <si>
    <t>Podstawowych</t>
  </si>
  <si>
    <t>Prawoznawstwo</t>
  </si>
  <si>
    <t>E</t>
  </si>
  <si>
    <t>Logika prawnicza</t>
  </si>
  <si>
    <t>Ekonomia</t>
  </si>
  <si>
    <t>Kierunkowych</t>
  </si>
  <si>
    <t>Powszechna historia prawa</t>
  </si>
  <si>
    <t>Prawo rzymskie I</t>
  </si>
  <si>
    <t>Prawo rzymskie II</t>
  </si>
  <si>
    <t>Historia prawa polskiego</t>
  </si>
  <si>
    <t>Histora doktryn politycznoprawnych</t>
  </si>
  <si>
    <t>Podstawy psychologii</t>
  </si>
  <si>
    <t>Etyka dla prawników</t>
  </si>
  <si>
    <t>Fakultet do wyboru (1 z 2)</t>
  </si>
  <si>
    <t>f</t>
  </si>
  <si>
    <t>Specjalnościowych</t>
  </si>
  <si>
    <t>Specjalizacyjnych</t>
  </si>
  <si>
    <t>Inne wymagania</t>
  </si>
  <si>
    <t>z</t>
  </si>
  <si>
    <t>Semestr I</t>
  </si>
  <si>
    <t>Semestr II</t>
  </si>
  <si>
    <t>Liczba pkt ECTS/ godz.dyd. 
 na I roku studiów</t>
  </si>
  <si>
    <t xml:space="preserve">Rok studiów II        </t>
  </si>
  <si>
    <t>II rok</t>
  </si>
  <si>
    <t>III</t>
  </si>
  <si>
    <t>IV</t>
  </si>
  <si>
    <t>Technologie informacyjne</t>
  </si>
  <si>
    <t>Prawo administracyjne I</t>
  </si>
  <si>
    <t>Prawo cywilne I</t>
  </si>
  <si>
    <t>Prawo cywilne II</t>
  </si>
  <si>
    <t>Prawo karne I</t>
  </si>
  <si>
    <t>Prawo karne II</t>
  </si>
  <si>
    <t>Prawo konstytucyjne I</t>
  </si>
  <si>
    <t>Prawo konstytucyjne II</t>
  </si>
  <si>
    <t>Prawo administracyjne II</t>
  </si>
  <si>
    <t>Prawo kanoniczne</t>
  </si>
  <si>
    <t>Prawo międzynarodowe publiczne</t>
  </si>
  <si>
    <t>Kryminologia</t>
  </si>
  <si>
    <t>Prawo rolne</t>
  </si>
  <si>
    <t>Medycyna sądowa</t>
  </si>
  <si>
    <t>V</t>
  </si>
  <si>
    <t>Ergonomia</t>
  </si>
  <si>
    <t>Ochrona  własności intelektualnej</t>
  </si>
  <si>
    <t>Etykieta</t>
  </si>
  <si>
    <t>Semestr III</t>
  </si>
  <si>
    <t>Semestr IV</t>
  </si>
  <si>
    <t>Liczba pkt ECTS/ godz.dyd. 
 Na II roku studiów</t>
  </si>
  <si>
    <t>Rok studiów III</t>
  </si>
  <si>
    <t>III rok</t>
  </si>
  <si>
    <t>Proseminarium</t>
  </si>
  <si>
    <t>VI</t>
  </si>
  <si>
    <t>Prawo cywilne - zobowiązania I</t>
  </si>
  <si>
    <t>Prawo cywilne - zobowiązania II</t>
  </si>
  <si>
    <t>Postepowanie karne I</t>
  </si>
  <si>
    <t>Postepowanie karne II</t>
  </si>
  <si>
    <t xml:space="preserve">Postępowanie administracyjne </t>
  </si>
  <si>
    <t>Prawo pracy</t>
  </si>
  <si>
    <t>Prawo finansów publicznych</t>
  </si>
  <si>
    <t>Prawo handlowe</t>
  </si>
  <si>
    <t>Prawo wyznaniowe</t>
  </si>
  <si>
    <t xml:space="preserve">Wstęp do prawa porównwawczego </t>
  </si>
  <si>
    <t>Prawo podatkowe</t>
  </si>
  <si>
    <t>Prawo Unii Europejskiej</t>
  </si>
  <si>
    <t>Prawo gospodarcze publiczne</t>
  </si>
  <si>
    <t>VII Praktyka</t>
  </si>
  <si>
    <t>Praktyki zawodowe</t>
  </si>
  <si>
    <t>Semestr V</t>
  </si>
  <si>
    <t>Semestr VI</t>
  </si>
  <si>
    <t xml:space="preserve">Rok studiów IV   </t>
  </si>
  <si>
    <t>IV rok</t>
  </si>
  <si>
    <t>Seminarium</t>
  </si>
  <si>
    <t>VII</t>
  </si>
  <si>
    <t>VIII</t>
  </si>
  <si>
    <t>Postępowanie cywilne I</t>
  </si>
  <si>
    <t>Postępowanie cywilne II</t>
  </si>
  <si>
    <t>Sądownictwo administracyjne</t>
  </si>
  <si>
    <t>Prawo ubezpieczeń społecznych</t>
  </si>
  <si>
    <t>Prawo karne skarbowe</t>
  </si>
  <si>
    <t>Teoria i filozofia prawa</t>
  </si>
  <si>
    <t>Prawa człowieka</t>
  </si>
  <si>
    <t>Prawo karne wykonawcze</t>
  </si>
  <si>
    <t>Prawo międzynardowe prywatne</t>
  </si>
  <si>
    <t>Prawo ochrony środowiska</t>
  </si>
  <si>
    <t>Europejskie prawo gospodarcze</t>
  </si>
  <si>
    <t>Przedmiot specjalizacyjny</t>
  </si>
  <si>
    <t>Kryminalistyka</t>
  </si>
  <si>
    <t>Semestr VII</t>
  </si>
  <si>
    <t>Semestr VIII</t>
  </si>
  <si>
    <t>Liczba pkt ECTS/ godz.dyd.  
Na IV roku studiów</t>
  </si>
  <si>
    <t>V rok</t>
  </si>
  <si>
    <t>Seminarium + praca magisterska***</t>
  </si>
  <si>
    <t>IX</t>
  </si>
  <si>
    <t>X</t>
  </si>
  <si>
    <t>Laboratorium sądowe</t>
  </si>
  <si>
    <t>Semestr IX</t>
  </si>
  <si>
    <t>Semestr X</t>
  </si>
  <si>
    <t>Rok studiów V</t>
  </si>
  <si>
    <t>Liczba pkt ECTS/ godz.dyd.  
Na V roku studiów</t>
  </si>
  <si>
    <t>Ogółem plan studiów - suma godzin i punktów ECTS</t>
  </si>
  <si>
    <t xml:space="preserve">      X</t>
  </si>
  <si>
    <t>ECTS  za</t>
  </si>
  <si>
    <t>ćwiczenia</t>
  </si>
  <si>
    <t>zajęcia</t>
  </si>
  <si>
    <t>Liczba pkt ECTS/ godz.dyd.  w planie studiów</t>
  </si>
  <si>
    <t>w tym ogółem  - grupa treści:</t>
  </si>
  <si>
    <t>Punkty ECTS:</t>
  </si>
  <si>
    <t>Punkty ECTS</t>
  </si>
  <si>
    <t>Godziny</t>
  </si>
  <si>
    <t>Procentowy udział pkt ECTS</t>
  </si>
  <si>
    <t>Sumaryczne wskaźniki ilościowe</t>
  </si>
  <si>
    <t>%</t>
  </si>
  <si>
    <t xml:space="preserve">dla każdego z obszarów kształcenia </t>
  </si>
  <si>
    <t>w tym,  zajęcia:</t>
  </si>
  <si>
    <t>godzin</t>
  </si>
  <si>
    <t>w łącznej liczbie pkt ECTS</t>
  </si>
  <si>
    <t>Ogółem - plan studiów</t>
  </si>
  <si>
    <t>obszar kształcenia</t>
  </si>
  <si>
    <t>wymagające bezpośredniego</t>
  </si>
  <si>
    <t>nauki społeczne</t>
  </si>
  <si>
    <t>udziału nauczyciela akademickiego*</t>
  </si>
  <si>
    <t>z zakresu nauk podstawowych</t>
  </si>
  <si>
    <t>o charakterze praktycznym</t>
  </si>
  <si>
    <t>(laboratoryjne, projektowe, warsztatowe)</t>
  </si>
  <si>
    <t>ogólnouczelniane lub realizowane</t>
  </si>
  <si>
    <t>na innym kierunku</t>
  </si>
  <si>
    <t>zajęcia do wyboru - co najmniej 30 % pkt ECTS</t>
  </si>
  <si>
    <t>wymiar praktyk</t>
  </si>
  <si>
    <t xml:space="preserve"> zajęcia z wychowania fizycznego</t>
  </si>
  <si>
    <t>Ogółem % punktów ECTS</t>
  </si>
  <si>
    <t>* dotyczy studiów stacjonarnych wszystkich kierunków, poziomów i profili kształcenia - udział punktów ECTS w programie kształcenia co najmniej 50%, chyba że standard kształcenia stanowi inaczej</t>
  </si>
  <si>
    <t>*** praca magisterska to 10 punktów ECTS w skali roku, 
w każdym semestrze po 10 pkt ECTS</t>
  </si>
  <si>
    <t>Szkolenie z zakresu bezpieczeństwa i higieny pracy</t>
  </si>
  <si>
    <t>Prawo wykroczeń</t>
  </si>
  <si>
    <r>
      <t>Liczba pkt ECTS/ godz.dyd. (</t>
    </r>
    <r>
      <rPr>
        <sz val="8"/>
        <color indexed="10"/>
        <rFont val="Arial"/>
        <family val="2"/>
      </rPr>
      <t>zajęcia praktyczne)</t>
    </r>
  </si>
  <si>
    <r>
      <t xml:space="preserve">Liczba pkt ECTS/ godz.dyd.  </t>
    </r>
    <r>
      <rPr>
        <sz val="8"/>
        <color indexed="10"/>
        <rFont val="Calibri"/>
        <family val="2"/>
      </rPr>
      <t>(przedmy fakultatywne)</t>
    </r>
  </si>
  <si>
    <t xml:space="preserve"> </t>
  </si>
  <si>
    <r>
      <t>Forma studiów:  (stacjonarne</t>
    </r>
    <r>
      <rPr>
        <sz val="11"/>
        <color theme="1"/>
        <rFont val="Calibri"/>
        <family val="2"/>
      </rPr>
      <t xml:space="preserve">/ </t>
    </r>
    <r>
      <rPr>
        <b/>
        <sz val="11"/>
        <color indexed="8"/>
        <rFont val="Calibri"/>
        <family val="2"/>
      </rPr>
      <t>niestacjonarne</t>
    </r>
    <r>
      <rPr>
        <sz val="11"/>
        <color theme="1"/>
        <rFont val="Calibri"/>
        <family val="2"/>
      </rPr>
      <t>)</t>
    </r>
  </si>
  <si>
    <t>* dotyczy studiów niestacjonarnych wszystkich kierunków, poziomów i profili kształcenia - udział punktów ECTS w programie kształcenia co najmniej 50%, chyba że standard kształcenia stanowi inaczej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</si>
</sst>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indexed="57"/>
      <name val="Calibri"/>
      <family val="2"/>
    </font>
    <font>
      <sz val="10"/>
      <color indexed="57"/>
      <name val="Arial"/>
      <family val="2"/>
    </font>
    <font>
      <sz val="8"/>
      <color indexed="10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/>
      <right style="medium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2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/>
    </xf>
    <xf numFmtId="0" fontId="5" fillId="0" borderId="2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2" xfId="0" applyBorder="1" applyAlignment="1">
      <alignment horizontal="center"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51" xfId="0" applyBorder="1" applyAlignment="1">
      <alignment/>
    </xf>
    <xf numFmtId="0" fontId="5" fillId="0" borderId="37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5" fillId="0" borderId="23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61" xfId="0" applyBorder="1" applyAlignment="1">
      <alignment horizontal="center"/>
    </xf>
    <xf numFmtId="0" fontId="8" fillId="0" borderId="53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62" xfId="0" applyBorder="1" applyAlignment="1">
      <alignment horizontal="center"/>
    </xf>
    <xf numFmtId="0" fontId="6" fillId="0" borderId="61" xfId="0" applyFont="1" applyBorder="1" applyAlignment="1">
      <alignment/>
    </xf>
    <xf numFmtId="0" fontId="6" fillId="0" borderId="61" xfId="0" applyFont="1" applyBorder="1" applyAlignment="1">
      <alignment horizontal="center"/>
    </xf>
    <xf numFmtId="0" fontId="6" fillId="0" borderId="55" xfId="0" applyFont="1" applyBorder="1" applyAlignment="1">
      <alignment/>
    </xf>
    <xf numFmtId="0" fontId="6" fillId="0" borderId="55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45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44" xfId="0" applyBorder="1" applyAlignment="1">
      <alignment/>
    </xf>
    <xf numFmtId="0" fontId="6" fillId="0" borderId="51" xfId="0" applyFont="1" applyBorder="1" applyAlignment="1">
      <alignment/>
    </xf>
    <xf numFmtId="0" fontId="0" fillId="0" borderId="64" xfId="0" applyBorder="1" applyAlignment="1">
      <alignment horizontal="center"/>
    </xf>
    <xf numFmtId="0" fontId="8" fillId="0" borderId="65" xfId="0" applyFont="1" applyBorder="1" applyAlignment="1">
      <alignment/>
    </xf>
    <xf numFmtId="0" fontId="0" fillId="0" borderId="43" xfId="0" applyBorder="1" applyAlignment="1">
      <alignment/>
    </xf>
    <xf numFmtId="0" fontId="6" fillId="0" borderId="19" xfId="0" applyFont="1" applyBorder="1" applyAlignment="1">
      <alignment/>
    </xf>
    <xf numFmtId="0" fontId="6" fillId="0" borderId="66" xfId="0" applyFont="1" applyBorder="1" applyAlignment="1">
      <alignment/>
    </xf>
    <xf numFmtId="0" fontId="0" fillId="0" borderId="67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6" fillId="0" borderId="2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56" xfId="0" applyFont="1" applyBorder="1" applyAlignment="1">
      <alignment/>
    </xf>
    <xf numFmtId="0" fontId="6" fillId="0" borderId="47" xfId="0" applyFont="1" applyBorder="1" applyAlignment="1">
      <alignment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1" xfId="0" applyFont="1" applyBorder="1" applyAlignment="1">
      <alignment/>
    </xf>
    <xf numFmtId="0" fontId="5" fillId="0" borderId="43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5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55" xfId="0" applyFont="1" applyBorder="1" applyAlignment="1">
      <alignment horizontal="left"/>
    </xf>
    <xf numFmtId="0" fontId="6" fillId="0" borderId="27" xfId="0" applyFont="1" applyBorder="1" applyAlignment="1">
      <alignment/>
    </xf>
    <xf numFmtId="0" fontId="6" fillId="0" borderId="29" xfId="0" applyFont="1" applyBorder="1" applyAlignment="1">
      <alignment horizontal="left"/>
    </xf>
    <xf numFmtId="0" fontId="6" fillId="0" borderId="2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6" fillId="0" borderId="54" xfId="0" applyFont="1" applyBorder="1" applyAlignment="1">
      <alignment/>
    </xf>
    <xf numFmtId="0" fontId="12" fillId="0" borderId="68" xfId="0" applyFont="1" applyBorder="1" applyAlignment="1">
      <alignment/>
    </xf>
    <xf numFmtId="0" fontId="12" fillId="0" borderId="69" xfId="0" applyFont="1" applyBorder="1" applyAlignment="1">
      <alignment/>
    </xf>
    <xf numFmtId="0" fontId="12" fillId="0" borderId="46" xfId="0" applyFont="1" applyBorder="1" applyAlignment="1">
      <alignment/>
    </xf>
    <xf numFmtId="0" fontId="12" fillId="0" borderId="64" xfId="0" applyFont="1" applyBorder="1" applyAlignment="1">
      <alignment/>
    </xf>
    <xf numFmtId="0" fontId="0" fillId="0" borderId="70" xfId="0" applyBorder="1" applyAlignment="1">
      <alignment horizontal="center"/>
    </xf>
    <xf numFmtId="0" fontId="12" fillId="0" borderId="42" xfId="0" applyFont="1" applyBorder="1" applyAlignment="1">
      <alignment/>
    </xf>
    <xf numFmtId="0" fontId="0" fillId="0" borderId="46" xfId="0" applyFill="1" applyBorder="1" applyAlignment="1">
      <alignment/>
    </xf>
    <xf numFmtId="0" fontId="0" fillId="0" borderId="19" xfId="0" applyFill="1" applyBorder="1" applyAlignment="1">
      <alignment/>
    </xf>
    <xf numFmtId="0" fontId="12" fillId="0" borderId="71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23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0" xfId="0" applyFont="1" applyAlignment="1">
      <alignment/>
    </xf>
    <xf numFmtId="0" fontId="14" fillId="0" borderId="23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23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6" fillId="0" borderId="0" xfId="0" applyFont="1" applyAlignment="1">
      <alignment/>
    </xf>
    <xf numFmtId="0" fontId="14" fillId="0" borderId="47" xfId="0" applyFont="1" applyBorder="1" applyAlignment="1">
      <alignment/>
    </xf>
    <xf numFmtId="0" fontId="14" fillId="0" borderId="50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4" fillId="0" borderId="51" xfId="0" applyFont="1" applyBorder="1" applyAlignment="1">
      <alignment/>
    </xf>
    <xf numFmtId="0" fontId="14" fillId="0" borderId="40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2" xfId="0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54" fillId="0" borderId="23" xfId="0" applyFont="1" applyBorder="1" applyAlignment="1">
      <alignment horizontal="center"/>
    </xf>
    <xf numFmtId="0" fontId="54" fillId="0" borderId="23" xfId="0" applyFont="1" applyBorder="1" applyAlignment="1">
      <alignment/>
    </xf>
    <xf numFmtId="0" fontId="51" fillId="0" borderId="23" xfId="0" applyFont="1" applyBorder="1" applyAlignment="1">
      <alignment horizontal="center"/>
    </xf>
    <xf numFmtId="0" fontId="51" fillId="0" borderId="64" xfId="0" applyFont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51" fillId="0" borderId="51" xfId="0" applyFont="1" applyBorder="1" applyAlignment="1">
      <alignment/>
    </xf>
    <xf numFmtId="0" fontId="51" fillId="0" borderId="35" xfId="0" applyFont="1" applyBorder="1" applyAlignment="1">
      <alignment horizontal="center"/>
    </xf>
    <xf numFmtId="0" fontId="51" fillId="0" borderId="3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68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51" fillId="0" borderId="48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75" xfId="0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62" xfId="0" applyFont="1" applyBorder="1" applyAlignment="1">
      <alignment horizontal="center"/>
    </xf>
    <xf numFmtId="0" fontId="51" fillId="0" borderId="68" xfId="0" applyFont="1" applyBorder="1" applyAlignment="1">
      <alignment horizontal="center"/>
    </xf>
    <xf numFmtId="0" fontId="51" fillId="0" borderId="44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0" fillId="0" borderId="40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5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53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56" fillId="0" borderId="53" xfId="0" applyFont="1" applyBorder="1" applyAlignment="1">
      <alignment/>
    </xf>
    <xf numFmtId="0" fontId="55" fillId="0" borderId="44" xfId="0" applyFont="1" applyBorder="1" applyAlignment="1">
      <alignment/>
    </xf>
    <xf numFmtId="0" fontId="0" fillId="0" borderId="4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6" fillId="0" borderId="13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0" fontId="55" fillId="0" borderId="21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23" xfId="0" applyFont="1" applyFill="1" applyBorder="1" applyAlignment="1">
      <alignment/>
    </xf>
    <xf numFmtId="0" fontId="57" fillId="0" borderId="23" xfId="0" applyFont="1" applyBorder="1" applyAlignment="1">
      <alignment horizontal="center" vertical="center"/>
    </xf>
    <xf numFmtId="0" fontId="51" fillId="0" borderId="69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57" fillId="0" borderId="23" xfId="0" applyFont="1" applyBorder="1" applyAlignment="1">
      <alignment/>
    </xf>
    <xf numFmtId="0" fontId="57" fillId="0" borderId="23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23" xfId="0" applyFont="1" applyBorder="1" applyAlignment="1">
      <alignment/>
    </xf>
    <xf numFmtId="0" fontId="51" fillId="0" borderId="72" xfId="0" applyFont="1" applyBorder="1" applyAlignment="1">
      <alignment horizontal="center"/>
    </xf>
    <xf numFmtId="0" fontId="51" fillId="0" borderId="70" xfId="0" applyFont="1" applyBorder="1" applyAlignment="1">
      <alignment horizontal="center"/>
    </xf>
    <xf numFmtId="0" fontId="51" fillId="0" borderId="52" xfId="0" applyFont="1" applyBorder="1" applyAlignment="1">
      <alignment horizontal="center"/>
    </xf>
    <xf numFmtId="0" fontId="58" fillId="0" borderId="69" xfId="0" applyFont="1" applyBorder="1" applyAlignment="1">
      <alignment horizontal="center"/>
    </xf>
    <xf numFmtId="0" fontId="0" fillId="34" borderId="23" xfId="0" applyFill="1" applyBorder="1" applyAlignment="1">
      <alignment/>
    </xf>
    <xf numFmtId="0" fontId="0" fillId="34" borderId="23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51" fillId="0" borderId="55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51" fillId="0" borderId="32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51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51" fillId="0" borderId="18" xfId="0" applyFont="1" applyFill="1" applyBorder="1" applyAlignment="1">
      <alignment horizontal="center"/>
    </xf>
    <xf numFmtId="0" fontId="55" fillId="0" borderId="44" xfId="0" applyFont="1" applyFill="1" applyBorder="1" applyAlignment="1">
      <alignment horizontal="center"/>
    </xf>
    <xf numFmtId="0" fontId="51" fillId="0" borderId="44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51" fillId="0" borderId="4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51" fillId="0" borderId="29" xfId="0" applyFont="1" applyFill="1" applyBorder="1" applyAlignment="1">
      <alignment horizontal="center"/>
    </xf>
    <xf numFmtId="0" fontId="51" fillId="0" borderId="57" xfId="0" applyFont="1" applyFill="1" applyBorder="1" applyAlignment="1">
      <alignment horizontal="center"/>
    </xf>
    <xf numFmtId="0" fontId="0" fillId="0" borderId="23" xfId="0" applyBorder="1" applyAlignment="1">
      <alignment wrapText="1"/>
    </xf>
    <xf numFmtId="0" fontId="7" fillId="0" borderId="7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0" borderId="43" xfId="0" applyFont="1" applyBorder="1" applyAlignment="1">
      <alignment horizontal="center" wrapText="1"/>
    </xf>
    <xf numFmtId="0" fontId="6" fillId="0" borderId="45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3" xfId="0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65"/>
  <sheetViews>
    <sheetView tabSelected="1" zoomScalePageLayoutView="0" workbookViewId="0" topLeftCell="A34">
      <selection activeCell="B62" sqref="B62"/>
    </sheetView>
  </sheetViews>
  <sheetFormatPr defaultColWidth="0" defaultRowHeight="15" zeroHeight="1"/>
  <cols>
    <col min="1" max="1" width="3.140625" style="0" customWidth="1"/>
    <col min="2" max="2" width="39.7109375" style="0" customWidth="1"/>
    <col min="3" max="3" width="6.8515625" style="233" customWidth="1"/>
    <col min="4" max="4" width="7.57421875" style="1" customWidth="1"/>
    <col min="5" max="5" width="12.7109375" style="1" customWidth="1"/>
    <col min="6" max="6" width="9.8515625" style="1" customWidth="1"/>
    <col min="7" max="7" width="8.421875" style="1" customWidth="1"/>
    <col min="8" max="8" width="8.57421875" style="1" customWidth="1"/>
    <col min="9" max="9" width="10.00390625" style="1" customWidth="1"/>
    <col min="10" max="10" width="8.140625" style="1" customWidth="1"/>
    <col min="11" max="11" width="8.7109375" style="1" customWidth="1"/>
    <col min="12" max="12" width="13.28125" style="1" customWidth="1"/>
    <col min="13" max="13" width="7.00390625" style="1" customWidth="1"/>
    <col min="14" max="14" width="9.140625" style="272" customWidth="1"/>
    <col min="15" max="16384" width="0" style="0" hidden="1" customWidth="1"/>
  </cols>
  <sheetData>
    <row r="1" ht="15"/>
    <row r="2" spans="1:13" ht="15.75">
      <c r="A2" s="340" t="s">
        <v>0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</row>
    <row r="3" spans="1:13" ht="15.75">
      <c r="A3" s="163"/>
      <c r="B3" s="164"/>
      <c r="C3" s="19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3" ht="15.75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</row>
    <row r="5" spans="1:2" ht="15">
      <c r="A5" s="1"/>
      <c r="B5" s="2" t="s">
        <v>1</v>
      </c>
    </row>
    <row r="6" ht="15">
      <c r="B6" s="3" t="s">
        <v>187</v>
      </c>
    </row>
    <row r="7" spans="2:5" ht="15">
      <c r="B7" s="3" t="s">
        <v>2</v>
      </c>
      <c r="D7" s="240"/>
      <c r="E7" s="240"/>
    </row>
    <row r="8" ht="15">
      <c r="B8" t="s">
        <v>3</v>
      </c>
    </row>
    <row r="9" ht="15">
      <c r="B9" s="3" t="s">
        <v>4</v>
      </c>
    </row>
    <row r="10" ht="15"/>
    <row r="11" spans="2:7" ht="15.75" thickBot="1">
      <c r="B11" s="4" t="s">
        <v>5</v>
      </c>
      <c r="G11" s="87"/>
    </row>
    <row r="12" spans="1:13" ht="15">
      <c r="A12" s="5" t="s">
        <v>6</v>
      </c>
      <c r="B12" s="6"/>
      <c r="C12" s="234"/>
      <c r="D12" s="342" t="s">
        <v>7</v>
      </c>
      <c r="E12" s="343"/>
      <c r="F12" s="343"/>
      <c r="G12" s="241" t="s">
        <v>8</v>
      </c>
      <c r="H12" s="242" t="s">
        <v>9</v>
      </c>
      <c r="I12" s="243" t="s">
        <v>10</v>
      </c>
      <c r="J12" s="344" t="s">
        <v>11</v>
      </c>
      <c r="K12" s="345"/>
      <c r="L12" s="345"/>
      <c r="M12" s="346"/>
    </row>
    <row r="13" spans="1:13" ht="15">
      <c r="A13" s="7"/>
      <c r="B13" s="8" t="s">
        <v>12</v>
      </c>
      <c r="C13" s="195" t="s">
        <v>13</v>
      </c>
      <c r="D13" s="10" t="s">
        <v>14</v>
      </c>
      <c r="E13" s="244" t="s">
        <v>15</v>
      </c>
      <c r="F13" s="245" t="s">
        <v>16</v>
      </c>
      <c r="G13" s="246" t="s">
        <v>17</v>
      </c>
      <c r="H13" s="9" t="s">
        <v>18</v>
      </c>
      <c r="I13" s="140" t="s">
        <v>19</v>
      </c>
      <c r="J13" s="11" t="s">
        <v>14</v>
      </c>
      <c r="K13" s="339" t="s">
        <v>20</v>
      </c>
      <c r="L13" s="339"/>
      <c r="M13" s="12" t="s">
        <v>21</v>
      </c>
    </row>
    <row r="14" spans="1:13" ht="15">
      <c r="A14" s="13"/>
      <c r="B14" s="8" t="s">
        <v>22</v>
      </c>
      <c r="C14" s="196"/>
      <c r="D14" s="10"/>
      <c r="E14" s="244" t="s">
        <v>23</v>
      </c>
      <c r="F14" s="247" t="s">
        <v>24</v>
      </c>
      <c r="G14" s="244" t="s">
        <v>25</v>
      </c>
      <c r="H14" s="9"/>
      <c r="I14" s="140" t="s">
        <v>26</v>
      </c>
      <c r="J14" s="248"/>
      <c r="K14" s="16" t="s">
        <v>27</v>
      </c>
      <c r="L14" s="17" t="s">
        <v>28</v>
      </c>
      <c r="M14" s="18"/>
    </row>
    <row r="15" spans="1:13" ht="15">
      <c r="A15" s="15"/>
      <c r="B15" s="8"/>
      <c r="C15" s="217"/>
      <c r="D15" s="10"/>
      <c r="E15" s="244" t="s">
        <v>29</v>
      </c>
      <c r="F15" s="247" t="s">
        <v>30</v>
      </c>
      <c r="G15" s="244" t="s">
        <v>31</v>
      </c>
      <c r="H15" s="181"/>
      <c r="I15" s="140" t="s">
        <v>32</v>
      </c>
      <c r="J15" s="248"/>
      <c r="K15" s="80"/>
      <c r="L15" s="244"/>
      <c r="M15" s="18"/>
    </row>
    <row r="16" spans="1:13" ht="15">
      <c r="A16" s="15"/>
      <c r="B16" s="20"/>
      <c r="C16" s="235"/>
      <c r="D16" s="10"/>
      <c r="E16" s="244" t="s">
        <v>33</v>
      </c>
      <c r="F16" s="247"/>
      <c r="G16" s="244" t="s">
        <v>34</v>
      </c>
      <c r="H16" s="9"/>
      <c r="I16" s="10" t="s">
        <v>35</v>
      </c>
      <c r="J16" s="79"/>
      <c r="K16" s="80"/>
      <c r="L16" s="81"/>
      <c r="M16" s="82"/>
    </row>
    <row r="17" spans="1:13" ht="15">
      <c r="A17" s="15"/>
      <c r="B17" s="20"/>
      <c r="C17" s="235"/>
      <c r="D17" s="10"/>
      <c r="E17" s="244"/>
      <c r="F17" s="247"/>
      <c r="G17" s="244"/>
      <c r="H17" s="9"/>
      <c r="I17" s="10"/>
      <c r="J17" s="79"/>
      <c r="K17" s="80"/>
      <c r="L17" s="81"/>
      <c r="M17" s="82"/>
    </row>
    <row r="18" spans="1:13" ht="15.75" thickBot="1">
      <c r="A18" s="22"/>
      <c r="B18" s="23"/>
      <c r="C18" s="216"/>
      <c r="D18" s="34"/>
      <c r="E18" s="249"/>
      <c r="F18" s="250"/>
      <c r="G18" s="249"/>
      <c r="H18" s="87"/>
      <c r="I18" s="34"/>
      <c r="J18" s="35"/>
      <c r="K18" s="36"/>
      <c r="L18" s="37"/>
      <c r="M18" s="38"/>
    </row>
    <row r="19" spans="1:13" ht="15.75" thickBot="1">
      <c r="A19" s="22"/>
      <c r="B19" s="24" t="s">
        <v>36</v>
      </c>
      <c r="C19" s="236"/>
      <c r="D19" s="87"/>
      <c r="E19" s="87"/>
      <c r="F19" s="87"/>
      <c r="G19" s="87"/>
      <c r="H19" s="87"/>
      <c r="I19" s="87"/>
      <c r="J19" s="87"/>
      <c r="K19" s="87"/>
      <c r="L19" s="87"/>
      <c r="M19" s="251"/>
    </row>
    <row r="20" spans="1:13" ht="15.75" thickBot="1">
      <c r="A20" s="25" t="s">
        <v>37</v>
      </c>
      <c r="B20" s="26" t="s">
        <v>38</v>
      </c>
      <c r="C20" s="207"/>
      <c r="D20" s="62"/>
      <c r="E20" s="62"/>
      <c r="F20" s="62"/>
      <c r="G20" s="62"/>
      <c r="H20" s="62"/>
      <c r="I20" s="62"/>
      <c r="J20" s="62"/>
      <c r="K20" s="62"/>
      <c r="L20" s="62"/>
      <c r="M20" s="29"/>
    </row>
    <row r="21" spans="1:13" ht="15.75" thickBot="1">
      <c r="A21" s="27"/>
      <c r="B21" s="27" t="s">
        <v>39</v>
      </c>
      <c r="C21" s="197"/>
      <c r="D21" s="28"/>
      <c r="E21" s="28"/>
      <c r="F21" s="28"/>
      <c r="G21" s="28"/>
      <c r="H21" s="28"/>
      <c r="I21" s="28"/>
      <c r="J21" s="28"/>
      <c r="K21" s="28"/>
      <c r="L21" s="28"/>
      <c r="M21" s="29"/>
    </row>
    <row r="22" spans="1:13" ht="15">
      <c r="A22" s="30">
        <v>1</v>
      </c>
      <c r="B22" s="30" t="s">
        <v>40</v>
      </c>
      <c r="C22" s="198" t="s">
        <v>41</v>
      </c>
      <c r="D22" s="28">
        <v>2</v>
      </c>
      <c r="E22" s="28">
        <v>1</v>
      </c>
      <c r="F22" s="28">
        <v>1</v>
      </c>
      <c r="G22" s="28">
        <v>0</v>
      </c>
      <c r="H22" s="31" t="s">
        <v>42</v>
      </c>
      <c r="I22" s="165" t="s">
        <v>65</v>
      </c>
      <c r="J22" s="28">
        <v>30</v>
      </c>
      <c r="K22" s="28">
        <v>0</v>
      </c>
      <c r="L22" s="28">
        <v>30</v>
      </c>
      <c r="M22" s="32">
        <v>0</v>
      </c>
    </row>
    <row r="23" spans="1:13" ht="15">
      <c r="A23" s="30">
        <v>2</v>
      </c>
      <c r="B23" s="30" t="s">
        <v>40</v>
      </c>
      <c r="C23" s="198" t="s">
        <v>44</v>
      </c>
      <c r="D23" s="28">
        <v>2</v>
      </c>
      <c r="E23" s="28">
        <v>1</v>
      </c>
      <c r="F23" s="28">
        <v>1</v>
      </c>
      <c r="G23" s="28">
        <v>0</v>
      </c>
      <c r="H23" s="31" t="s">
        <v>42</v>
      </c>
      <c r="I23" s="165" t="s">
        <v>65</v>
      </c>
      <c r="J23" s="28">
        <v>30</v>
      </c>
      <c r="K23" s="28">
        <v>0</v>
      </c>
      <c r="L23" s="28">
        <v>30</v>
      </c>
      <c r="M23" s="33">
        <v>0</v>
      </c>
    </row>
    <row r="24" ht="15"/>
    <row r="25" spans="1:13" ht="15">
      <c r="A25" s="30">
        <v>3</v>
      </c>
      <c r="B25" s="30" t="s">
        <v>46</v>
      </c>
      <c r="C25" s="199" t="s">
        <v>37</v>
      </c>
      <c r="D25" s="28">
        <v>3</v>
      </c>
      <c r="E25" s="28">
        <v>2</v>
      </c>
      <c r="F25" s="28">
        <v>1</v>
      </c>
      <c r="G25" s="28">
        <v>0</v>
      </c>
      <c r="H25" s="31" t="s">
        <v>42</v>
      </c>
      <c r="I25" s="28" t="s">
        <v>43</v>
      </c>
      <c r="J25" s="28">
        <v>30</v>
      </c>
      <c r="K25" s="28">
        <v>0</v>
      </c>
      <c r="L25" s="28">
        <v>30</v>
      </c>
      <c r="M25" s="33">
        <v>20</v>
      </c>
    </row>
    <row r="26" ht="15"/>
    <row r="27" spans="1:13" ht="15.75" thickBot="1">
      <c r="A27" s="22"/>
      <c r="B27" s="23" t="s">
        <v>47</v>
      </c>
      <c r="C27" s="200"/>
      <c r="D27" s="35">
        <f>SUM(D22:D26)</f>
        <v>7</v>
      </c>
      <c r="E27" s="35">
        <f>SUM(E22:E26)</f>
        <v>4</v>
      </c>
      <c r="F27" s="35">
        <f>SUM(F22:F26)</f>
        <v>3</v>
      </c>
      <c r="G27" s="35">
        <f>SUM(G22:G26)</f>
        <v>0</v>
      </c>
      <c r="H27" s="37" t="s">
        <v>48</v>
      </c>
      <c r="I27" s="38" t="s">
        <v>48</v>
      </c>
      <c r="J27" s="35">
        <f>SUM(J22:J26)</f>
        <v>90</v>
      </c>
      <c r="K27" s="35">
        <f>SUM(K22:K26)</f>
        <v>0</v>
      </c>
      <c r="L27" s="35">
        <f>SUM(L22:L26)</f>
        <v>90</v>
      </c>
      <c r="M27" s="35">
        <f>SUM(M22:M26)</f>
        <v>20</v>
      </c>
    </row>
    <row r="28" spans="1:13" ht="15">
      <c r="A28" s="41"/>
      <c r="B28" s="42" t="s">
        <v>49</v>
      </c>
      <c r="C28" s="201"/>
      <c r="D28" s="43">
        <v>0</v>
      </c>
      <c r="E28" s="44">
        <v>0</v>
      </c>
      <c r="F28" s="45">
        <v>0</v>
      </c>
      <c r="G28" s="45">
        <v>0</v>
      </c>
      <c r="H28" s="46" t="s">
        <v>48</v>
      </c>
      <c r="I28" s="47" t="s">
        <v>48</v>
      </c>
      <c r="J28" s="182">
        <v>0</v>
      </c>
      <c r="K28" s="45">
        <v>0</v>
      </c>
      <c r="L28" s="45">
        <v>0</v>
      </c>
      <c r="M28" s="48">
        <v>0</v>
      </c>
    </row>
    <row r="29" spans="1:13" ht="15.75" thickBot="1">
      <c r="A29" s="49"/>
      <c r="B29" s="50" t="s">
        <v>50</v>
      </c>
      <c r="C29" s="202"/>
      <c r="D29" s="51">
        <v>0</v>
      </c>
      <c r="E29" s="52">
        <v>0</v>
      </c>
      <c r="F29" s="53">
        <v>0</v>
      </c>
      <c r="G29" s="53">
        <v>0</v>
      </c>
      <c r="H29" s="37" t="s">
        <v>48</v>
      </c>
      <c r="I29" s="38" t="s">
        <v>48</v>
      </c>
      <c r="J29" s="54">
        <v>0</v>
      </c>
      <c r="K29" s="53">
        <v>0</v>
      </c>
      <c r="L29" s="53">
        <v>0</v>
      </c>
      <c r="M29" s="12">
        <v>0</v>
      </c>
    </row>
    <row r="30" spans="1:13" ht="15.75" thickBot="1">
      <c r="A30" s="55" t="s">
        <v>44</v>
      </c>
      <c r="B30" s="56" t="s">
        <v>51</v>
      </c>
      <c r="C30" s="203"/>
      <c r="D30" s="57"/>
      <c r="E30" s="57"/>
      <c r="F30" s="58"/>
      <c r="G30" s="58"/>
      <c r="H30" s="58"/>
      <c r="I30" s="58"/>
      <c r="J30" s="58"/>
      <c r="K30" s="58"/>
      <c r="L30" s="58"/>
      <c r="M30" s="59"/>
    </row>
    <row r="31" spans="1:13" ht="15">
      <c r="A31" s="13"/>
      <c r="B31" s="60" t="s">
        <v>39</v>
      </c>
      <c r="C31" s="204"/>
      <c r="D31" s="61"/>
      <c r="E31" s="61"/>
      <c r="F31" s="181"/>
      <c r="G31" s="181"/>
      <c r="H31" s="181"/>
      <c r="I31" s="181"/>
      <c r="J31" s="62"/>
      <c r="K31" s="62"/>
      <c r="L31" s="62"/>
      <c r="M31" s="29"/>
    </row>
    <row r="32" spans="1:13" ht="15">
      <c r="A32" s="63">
        <v>1</v>
      </c>
      <c r="B32" s="64" t="s">
        <v>52</v>
      </c>
      <c r="C32" s="205" t="s">
        <v>37</v>
      </c>
      <c r="D32" s="66">
        <v>5</v>
      </c>
      <c r="E32" s="67">
        <v>3</v>
      </c>
      <c r="F32" s="28">
        <v>2</v>
      </c>
      <c r="G32" s="28">
        <v>0</v>
      </c>
      <c r="H32" s="31" t="s">
        <v>53</v>
      </c>
      <c r="I32" s="68" t="s">
        <v>43</v>
      </c>
      <c r="J32" s="65">
        <v>28</v>
      </c>
      <c r="K32" s="28">
        <v>10</v>
      </c>
      <c r="L32" s="28">
        <v>18</v>
      </c>
      <c r="M32" s="68">
        <v>47</v>
      </c>
    </row>
    <row r="33" spans="1:13" ht="15">
      <c r="A33" s="69">
        <v>2</v>
      </c>
      <c r="B33" s="191" t="s">
        <v>54</v>
      </c>
      <c r="C33" s="206" t="s">
        <v>44</v>
      </c>
      <c r="D33" s="192">
        <v>6</v>
      </c>
      <c r="E33" s="193">
        <v>3</v>
      </c>
      <c r="F33" s="45">
        <v>3</v>
      </c>
      <c r="G33" s="45">
        <v>0</v>
      </c>
      <c r="H33" s="71" t="s">
        <v>53</v>
      </c>
      <c r="I33" s="48" t="s">
        <v>43</v>
      </c>
      <c r="J33" s="182">
        <v>28</v>
      </c>
      <c r="K33" s="45">
        <v>18</v>
      </c>
      <c r="L33" s="45">
        <v>10</v>
      </c>
      <c r="M33" s="48">
        <v>47</v>
      </c>
    </row>
    <row r="34" spans="1:13" ht="15">
      <c r="A34" s="69">
        <v>3</v>
      </c>
      <c r="B34" s="70" t="s">
        <v>55</v>
      </c>
      <c r="C34" s="201" t="s">
        <v>44</v>
      </c>
      <c r="D34" s="43">
        <v>5</v>
      </c>
      <c r="E34" s="44">
        <v>3</v>
      </c>
      <c r="F34" s="45">
        <v>2</v>
      </c>
      <c r="G34" s="45">
        <v>0</v>
      </c>
      <c r="H34" s="71" t="s">
        <v>53</v>
      </c>
      <c r="I34" s="48" t="s">
        <v>43</v>
      </c>
      <c r="J34" s="182">
        <v>20</v>
      </c>
      <c r="K34" s="45">
        <v>10</v>
      </c>
      <c r="L34" s="45">
        <v>10</v>
      </c>
      <c r="M34" s="48">
        <v>55</v>
      </c>
    </row>
    <row r="35" spans="1:13" ht="15.75" thickBot="1">
      <c r="A35" s="69"/>
      <c r="B35" s="70" t="s">
        <v>47</v>
      </c>
      <c r="C35" s="201"/>
      <c r="D35" s="43">
        <f>SUM(D32:D34)</f>
        <v>16</v>
      </c>
      <c r="E35" s="44">
        <f>SUM(E32:E34)</f>
        <v>9</v>
      </c>
      <c r="F35" s="45">
        <f>SUM(F32:F34)</f>
        <v>7</v>
      </c>
      <c r="G35" s="45">
        <v>0</v>
      </c>
      <c r="H35" s="28" t="s">
        <v>48</v>
      </c>
      <c r="I35" s="28" t="s">
        <v>48</v>
      </c>
      <c r="J35" s="183">
        <f>SUM(J32:J34)</f>
        <v>76</v>
      </c>
      <c r="K35" s="45">
        <f>SUM(K32:K34)</f>
        <v>38</v>
      </c>
      <c r="L35" s="45">
        <f>SUM(L32:L34)</f>
        <v>38</v>
      </c>
      <c r="M35" s="48">
        <f>SUM(M32:M34)</f>
        <v>149</v>
      </c>
    </row>
    <row r="36" spans="1:13" ht="15">
      <c r="A36" s="69"/>
      <c r="B36" s="42" t="s">
        <v>49</v>
      </c>
      <c r="C36" s="201"/>
      <c r="D36" s="43">
        <v>0</v>
      </c>
      <c r="E36" s="44">
        <v>0</v>
      </c>
      <c r="F36" s="45">
        <v>0</v>
      </c>
      <c r="G36" s="45">
        <v>0</v>
      </c>
      <c r="H36" s="28" t="s">
        <v>48</v>
      </c>
      <c r="I36" s="28" t="s">
        <v>48</v>
      </c>
      <c r="J36" s="183">
        <v>0</v>
      </c>
      <c r="K36" s="45">
        <v>0</v>
      </c>
      <c r="L36" s="45">
        <v>0</v>
      </c>
      <c r="M36" s="48">
        <v>0</v>
      </c>
    </row>
    <row r="37" spans="1:13" ht="15.75" thickBot="1">
      <c r="A37" s="69"/>
      <c r="B37" s="50" t="s">
        <v>50</v>
      </c>
      <c r="C37" s="202"/>
      <c r="D37" s="51">
        <v>0</v>
      </c>
      <c r="E37" s="52">
        <v>0</v>
      </c>
      <c r="F37" s="53">
        <v>0</v>
      </c>
      <c r="G37" s="53">
        <v>0</v>
      </c>
      <c r="H37" s="28" t="s">
        <v>48</v>
      </c>
      <c r="I37" s="28" t="s">
        <v>48</v>
      </c>
      <c r="J37" s="72">
        <v>0</v>
      </c>
      <c r="K37" s="53">
        <v>0</v>
      </c>
      <c r="L37" s="53">
        <v>0</v>
      </c>
      <c r="M37" s="12">
        <v>0</v>
      </c>
    </row>
    <row r="38" spans="1:13" ht="15">
      <c r="A38" s="69"/>
      <c r="B38" s="26" t="s">
        <v>56</v>
      </c>
      <c r="C38" s="207"/>
      <c r="D38" s="62"/>
      <c r="E38" s="62"/>
      <c r="F38" s="62"/>
      <c r="G38" s="62"/>
      <c r="H38" s="181"/>
      <c r="I38" s="181"/>
      <c r="J38" s="62"/>
      <c r="K38" s="62"/>
      <c r="L38" s="62"/>
      <c r="M38" s="29"/>
    </row>
    <row r="39" spans="1:13" ht="15">
      <c r="A39" s="69"/>
      <c r="B39" s="60" t="s">
        <v>39</v>
      </c>
      <c r="C39" s="204"/>
      <c r="D39" s="181"/>
      <c r="E39" s="181"/>
      <c r="F39" s="181"/>
      <c r="G39" s="181"/>
      <c r="H39" s="181"/>
      <c r="I39" s="181"/>
      <c r="J39" s="181"/>
      <c r="K39" s="181"/>
      <c r="L39" s="181"/>
      <c r="M39" s="181"/>
    </row>
    <row r="40" spans="1:13" ht="15">
      <c r="A40" s="69">
        <v>1</v>
      </c>
      <c r="B40" s="187" t="s">
        <v>57</v>
      </c>
      <c r="C40" s="208" t="s">
        <v>37</v>
      </c>
      <c r="D40" s="186">
        <v>6</v>
      </c>
      <c r="E40" s="31">
        <v>3</v>
      </c>
      <c r="F40" s="31">
        <v>3</v>
      </c>
      <c r="G40" s="31">
        <v>0</v>
      </c>
      <c r="H40" s="31" t="s">
        <v>53</v>
      </c>
      <c r="I40" s="31" t="s">
        <v>43</v>
      </c>
      <c r="J40" s="186">
        <v>36</v>
      </c>
      <c r="K40" s="186">
        <v>18</v>
      </c>
      <c r="L40" s="186">
        <v>18</v>
      </c>
      <c r="M40" s="31">
        <v>39</v>
      </c>
    </row>
    <row r="41" spans="1:13" ht="15">
      <c r="A41" s="69">
        <v>2</v>
      </c>
      <c r="B41" s="73" t="s">
        <v>58</v>
      </c>
      <c r="C41" s="199" t="s">
        <v>37</v>
      </c>
      <c r="D41" s="186">
        <v>4</v>
      </c>
      <c r="E41" s="31">
        <v>2</v>
      </c>
      <c r="F41" s="31">
        <v>2</v>
      </c>
      <c r="G41" s="31">
        <v>0</v>
      </c>
      <c r="H41" s="31" t="s">
        <v>42</v>
      </c>
      <c r="I41" s="31" t="s">
        <v>43</v>
      </c>
      <c r="J41" s="186">
        <v>20</v>
      </c>
      <c r="K41" s="31">
        <v>10</v>
      </c>
      <c r="L41" s="186">
        <v>10</v>
      </c>
      <c r="M41" s="31">
        <v>30</v>
      </c>
    </row>
    <row r="42" spans="1:13" ht="15">
      <c r="A42" s="69">
        <v>3</v>
      </c>
      <c r="B42" s="73" t="s">
        <v>59</v>
      </c>
      <c r="C42" s="199" t="s">
        <v>44</v>
      </c>
      <c r="D42" s="31">
        <v>6</v>
      </c>
      <c r="E42" s="31">
        <v>3</v>
      </c>
      <c r="F42" s="31">
        <v>3</v>
      </c>
      <c r="G42" s="31">
        <v>0</v>
      </c>
      <c r="H42" s="31" t="s">
        <v>53</v>
      </c>
      <c r="I42" s="31" t="s">
        <v>43</v>
      </c>
      <c r="J42" s="186">
        <v>28</v>
      </c>
      <c r="K42" s="186">
        <v>10</v>
      </c>
      <c r="L42" s="186">
        <v>18</v>
      </c>
      <c r="M42" s="31">
        <v>47</v>
      </c>
    </row>
    <row r="43" spans="1:13" ht="15">
      <c r="A43" s="69">
        <v>4</v>
      </c>
      <c r="B43" s="73" t="s">
        <v>60</v>
      </c>
      <c r="C43" s="199" t="s">
        <v>37</v>
      </c>
      <c r="D43" s="186">
        <v>5</v>
      </c>
      <c r="E43" s="31">
        <v>3</v>
      </c>
      <c r="F43" s="31">
        <v>2</v>
      </c>
      <c r="G43" s="31">
        <v>0</v>
      </c>
      <c r="H43" s="31" t="s">
        <v>53</v>
      </c>
      <c r="I43" s="31" t="s">
        <v>43</v>
      </c>
      <c r="J43" s="186">
        <v>36</v>
      </c>
      <c r="K43" s="31">
        <v>18</v>
      </c>
      <c r="L43" s="186">
        <v>18</v>
      </c>
      <c r="M43" s="31">
        <v>39</v>
      </c>
    </row>
    <row r="44" spans="1:14" s="168" customFormat="1" ht="15">
      <c r="A44" s="167">
        <v>5</v>
      </c>
      <c r="B44" s="166" t="s">
        <v>61</v>
      </c>
      <c r="C44" s="209" t="s">
        <v>37</v>
      </c>
      <c r="D44" s="124">
        <v>5</v>
      </c>
      <c r="E44" s="124">
        <v>3</v>
      </c>
      <c r="F44" s="124">
        <v>2</v>
      </c>
      <c r="G44" s="124">
        <v>0</v>
      </c>
      <c r="H44" s="124" t="s">
        <v>53</v>
      </c>
      <c r="I44" s="124" t="s">
        <v>43</v>
      </c>
      <c r="J44" s="124">
        <v>36</v>
      </c>
      <c r="K44" s="124">
        <v>18</v>
      </c>
      <c r="L44" s="124">
        <v>18</v>
      </c>
      <c r="M44" s="124">
        <v>39</v>
      </c>
      <c r="N44" s="273"/>
    </row>
    <row r="45" spans="1:13" ht="15">
      <c r="A45" s="69">
        <v>6</v>
      </c>
      <c r="B45" s="73" t="s">
        <v>62</v>
      </c>
      <c r="C45" s="199" t="s">
        <v>44</v>
      </c>
      <c r="D45" s="31">
        <v>3</v>
      </c>
      <c r="E45" s="31">
        <v>2</v>
      </c>
      <c r="F45" s="31">
        <v>1</v>
      </c>
      <c r="G45" s="31">
        <v>0</v>
      </c>
      <c r="H45" s="31" t="s">
        <v>42</v>
      </c>
      <c r="I45" s="31" t="s">
        <v>43</v>
      </c>
      <c r="J45" s="31">
        <v>18</v>
      </c>
      <c r="K45" s="31">
        <v>18</v>
      </c>
      <c r="L45" s="31">
        <v>0</v>
      </c>
      <c r="M45" s="31">
        <v>32</v>
      </c>
    </row>
    <row r="46" spans="1:13" ht="15">
      <c r="A46" s="69">
        <v>7</v>
      </c>
      <c r="B46" s="73" t="s">
        <v>63</v>
      </c>
      <c r="C46" s="199" t="s">
        <v>44</v>
      </c>
      <c r="D46" s="31">
        <v>3</v>
      </c>
      <c r="E46" s="31">
        <v>2</v>
      </c>
      <c r="F46" s="31">
        <v>1</v>
      </c>
      <c r="G46" s="31">
        <v>0</v>
      </c>
      <c r="H46" s="31" t="s">
        <v>42</v>
      </c>
      <c r="I46" s="31" t="s">
        <v>43</v>
      </c>
      <c r="J46" s="31">
        <v>20</v>
      </c>
      <c r="K46" s="31">
        <v>10</v>
      </c>
      <c r="L46" s="31">
        <v>10</v>
      </c>
      <c r="M46" s="31">
        <v>30</v>
      </c>
    </row>
    <row r="47" spans="1:13" ht="15">
      <c r="A47" s="69">
        <v>8</v>
      </c>
      <c r="B47" s="73" t="s">
        <v>64</v>
      </c>
      <c r="C47" s="199" t="s">
        <v>44</v>
      </c>
      <c r="D47" s="31">
        <v>2</v>
      </c>
      <c r="E47" s="31">
        <v>1</v>
      </c>
      <c r="F47" s="31">
        <v>1</v>
      </c>
      <c r="G47" s="31">
        <v>0</v>
      </c>
      <c r="H47" s="31" t="s">
        <v>42</v>
      </c>
      <c r="I47" s="31" t="s">
        <v>65</v>
      </c>
      <c r="J47" s="31">
        <v>20</v>
      </c>
      <c r="K47" s="31">
        <v>10</v>
      </c>
      <c r="L47" s="31">
        <v>10</v>
      </c>
      <c r="M47" s="31">
        <v>5</v>
      </c>
    </row>
    <row r="48" spans="1:13" ht="15">
      <c r="A48" s="30">
        <v>9</v>
      </c>
      <c r="B48" s="187" t="s">
        <v>86</v>
      </c>
      <c r="C48" s="208" t="s">
        <v>44</v>
      </c>
      <c r="D48" s="186">
        <v>3</v>
      </c>
      <c r="E48" s="186">
        <v>2</v>
      </c>
      <c r="F48" s="31">
        <v>1</v>
      </c>
      <c r="G48" s="31">
        <v>0</v>
      </c>
      <c r="H48" s="31" t="s">
        <v>42</v>
      </c>
      <c r="I48" s="31" t="s">
        <v>43</v>
      </c>
      <c r="J48" s="31">
        <v>20</v>
      </c>
      <c r="K48" s="31">
        <v>10</v>
      </c>
      <c r="L48" s="31">
        <v>10</v>
      </c>
      <c r="M48" s="31">
        <v>30</v>
      </c>
    </row>
    <row r="49" spans="1:13" ht="15">
      <c r="A49" s="30"/>
      <c r="B49" s="30" t="s">
        <v>47</v>
      </c>
      <c r="C49" s="198"/>
      <c r="D49" s="28">
        <f>SUM(D40:D48)</f>
        <v>37</v>
      </c>
      <c r="E49" s="28">
        <f>SUM(E40:E48)</f>
        <v>21</v>
      </c>
      <c r="F49" s="28">
        <f>SUM(F40:F48)</f>
        <v>16</v>
      </c>
      <c r="G49" s="28">
        <f>SUM(G40:G48)</f>
        <v>0</v>
      </c>
      <c r="H49" s="28" t="s">
        <v>48</v>
      </c>
      <c r="I49" s="28" t="s">
        <v>48</v>
      </c>
      <c r="J49" s="28">
        <f>SUM(J40:J48)</f>
        <v>234</v>
      </c>
      <c r="K49" s="28">
        <f>SUM(K40:K48)</f>
        <v>122</v>
      </c>
      <c r="L49" s="28">
        <f>SUM(L40:L48)</f>
        <v>112</v>
      </c>
      <c r="M49" s="28">
        <f>SUM(M40:M48)</f>
        <v>291</v>
      </c>
    </row>
    <row r="50" spans="1:13" ht="15">
      <c r="A50" s="30"/>
      <c r="B50" s="70" t="s">
        <v>49</v>
      </c>
      <c r="C50" s="201"/>
      <c r="D50" s="43">
        <v>0</v>
      </c>
      <c r="E50" s="44">
        <v>0</v>
      </c>
      <c r="F50" s="45">
        <v>0</v>
      </c>
      <c r="G50" s="45">
        <v>0</v>
      </c>
      <c r="H50" s="45" t="s">
        <v>48</v>
      </c>
      <c r="I50" s="48" t="s">
        <v>48</v>
      </c>
      <c r="J50" s="182">
        <v>0</v>
      </c>
      <c r="K50" s="45">
        <v>0</v>
      </c>
      <c r="L50" s="45">
        <v>0</v>
      </c>
      <c r="M50" s="48">
        <v>0</v>
      </c>
    </row>
    <row r="51" spans="1:13" ht="15.75" thickBot="1">
      <c r="A51" s="30"/>
      <c r="B51" s="50" t="s">
        <v>50</v>
      </c>
      <c r="C51" s="202"/>
      <c r="D51" s="51">
        <v>2</v>
      </c>
      <c r="E51" s="52">
        <v>1</v>
      </c>
      <c r="F51" s="53">
        <v>1</v>
      </c>
      <c r="G51" s="53">
        <v>0</v>
      </c>
      <c r="H51" s="37" t="s">
        <v>48</v>
      </c>
      <c r="I51" s="38" t="s">
        <v>48</v>
      </c>
      <c r="J51" s="54">
        <v>30</v>
      </c>
      <c r="K51" s="53">
        <v>15</v>
      </c>
      <c r="L51" s="53">
        <v>15</v>
      </c>
      <c r="M51" s="12">
        <v>0</v>
      </c>
    </row>
    <row r="52" spans="1:13" ht="15.75" thickBot="1">
      <c r="A52" s="30"/>
      <c r="B52" s="56" t="s">
        <v>66</v>
      </c>
      <c r="C52" s="210"/>
      <c r="D52" s="57"/>
      <c r="E52" s="57"/>
      <c r="F52" s="57"/>
      <c r="G52" s="58"/>
      <c r="H52" s="58"/>
      <c r="I52" s="58"/>
      <c r="J52" s="58"/>
      <c r="K52" s="58"/>
      <c r="L52" s="58"/>
      <c r="M52" s="59"/>
    </row>
    <row r="53" spans="1:13" ht="15.75" thickBot="1">
      <c r="A53" s="30"/>
      <c r="B53" s="74" t="s">
        <v>47</v>
      </c>
      <c r="C53" s="211" t="s">
        <v>48</v>
      </c>
      <c r="D53" s="35"/>
      <c r="E53" s="36"/>
      <c r="F53" s="37"/>
      <c r="G53" s="37"/>
      <c r="H53" s="37" t="s">
        <v>48</v>
      </c>
      <c r="I53" s="37" t="s">
        <v>48</v>
      </c>
      <c r="J53" s="75"/>
      <c r="K53" s="76"/>
      <c r="L53" s="76"/>
      <c r="M53" s="40"/>
    </row>
    <row r="54" spans="1:13" ht="15.75" thickBot="1">
      <c r="A54" s="30"/>
      <c r="B54" s="74" t="s">
        <v>49</v>
      </c>
      <c r="C54" s="212" t="s">
        <v>48</v>
      </c>
      <c r="D54" s="77"/>
      <c r="E54" s="78"/>
      <c r="F54" s="76"/>
      <c r="G54" s="76"/>
      <c r="H54" s="76" t="s">
        <v>48</v>
      </c>
      <c r="I54" s="76" t="s">
        <v>48</v>
      </c>
      <c r="J54" s="75"/>
      <c r="K54" s="76"/>
      <c r="L54" s="76"/>
      <c r="M54" s="40"/>
    </row>
    <row r="55" spans="1:13" ht="15.75" thickBot="1">
      <c r="A55" s="30"/>
      <c r="B55" s="50" t="s">
        <v>50</v>
      </c>
      <c r="C55" s="213" t="s">
        <v>48</v>
      </c>
      <c r="D55" s="79"/>
      <c r="E55" s="80"/>
      <c r="F55" s="81"/>
      <c r="G55" s="81"/>
      <c r="H55" s="81" t="s">
        <v>48</v>
      </c>
      <c r="I55" s="81" t="s">
        <v>48</v>
      </c>
      <c r="J55" s="180"/>
      <c r="K55" s="81"/>
      <c r="L55" s="81"/>
      <c r="M55" s="82"/>
    </row>
    <row r="56" spans="1:13" ht="15">
      <c r="A56" s="30"/>
      <c r="B56" s="26" t="s">
        <v>67</v>
      </c>
      <c r="C56" s="214"/>
      <c r="D56" s="62"/>
      <c r="E56" s="62"/>
      <c r="F56" s="62"/>
      <c r="G56" s="62"/>
      <c r="H56" s="62"/>
      <c r="I56" s="62"/>
      <c r="J56" s="62"/>
      <c r="K56" s="62"/>
      <c r="L56" s="62"/>
      <c r="M56" s="29"/>
    </row>
    <row r="57" spans="1:13" ht="15.75" thickBot="1">
      <c r="A57" s="73"/>
      <c r="B57" s="23" t="s">
        <v>47</v>
      </c>
      <c r="C57" s="211" t="s">
        <v>48</v>
      </c>
      <c r="D57" s="35"/>
      <c r="E57" s="83"/>
      <c r="F57" s="37"/>
      <c r="G57" s="37"/>
      <c r="H57" s="37" t="s">
        <v>48</v>
      </c>
      <c r="I57" s="37" t="s">
        <v>48</v>
      </c>
      <c r="J57" s="39"/>
      <c r="K57" s="37"/>
      <c r="L57" s="37"/>
      <c r="M57" s="38"/>
    </row>
    <row r="58" spans="1:13" ht="15.75" thickBot="1">
      <c r="A58" s="73"/>
      <c r="B58" s="84" t="s">
        <v>49</v>
      </c>
      <c r="C58" s="215" t="s">
        <v>48</v>
      </c>
      <c r="D58" s="79"/>
      <c r="E58" s="80"/>
      <c r="F58" s="81"/>
      <c r="G58" s="81"/>
      <c r="H58" s="85" t="s">
        <v>48</v>
      </c>
      <c r="I58" s="85" t="s">
        <v>48</v>
      </c>
      <c r="J58" s="180"/>
      <c r="K58" s="81"/>
      <c r="L58" s="81"/>
      <c r="M58" s="82"/>
    </row>
    <row r="59" spans="1:13" ht="15.75" thickBot="1">
      <c r="A59" s="73"/>
      <c r="B59" s="86" t="s">
        <v>50</v>
      </c>
      <c r="C59" s="212" t="s">
        <v>48</v>
      </c>
      <c r="D59" s="77"/>
      <c r="E59" s="78"/>
      <c r="F59" s="76"/>
      <c r="G59" s="76"/>
      <c r="H59" s="76" t="s">
        <v>48</v>
      </c>
      <c r="I59" s="76" t="s">
        <v>48</v>
      </c>
      <c r="J59" s="75"/>
      <c r="K59" s="76"/>
      <c r="L59" s="76"/>
      <c r="M59" s="40"/>
    </row>
    <row r="60" spans="1:13" ht="15.75" thickBot="1">
      <c r="A60" s="73"/>
      <c r="B60" s="24" t="s">
        <v>68</v>
      </c>
      <c r="C60" s="216"/>
      <c r="D60" s="87"/>
      <c r="E60" s="87"/>
      <c r="F60" s="87"/>
      <c r="G60" s="87"/>
      <c r="H60" s="87"/>
      <c r="I60" s="87"/>
      <c r="J60" s="87"/>
      <c r="K60" s="181"/>
      <c r="L60" s="181"/>
      <c r="M60" s="88"/>
    </row>
    <row r="61" spans="1:13" ht="15">
      <c r="A61" s="73"/>
      <c r="B61" s="60" t="s">
        <v>39</v>
      </c>
      <c r="C61" s="217"/>
      <c r="D61" s="181"/>
      <c r="E61" s="181"/>
      <c r="F61" s="181"/>
      <c r="G61" s="181"/>
      <c r="H61" s="181"/>
      <c r="I61" s="181"/>
      <c r="J61" s="181"/>
      <c r="K61" s="181"/>
      <c r="L61" s="181"/>
      <c r="M61" s="88"/>
    </row>
    <row r="62" spans="1:13" ht="30">
      <c r="A62" s="73">
        <v>1</v>
      </c>
      <c r="B62" s="338" t="s">
        <v>182</v>
      </c>
      <c r="C62" s="198" t="s">
        <v>44</v>
      </c>
      <c r="D62" s="28">
        <v>0.5</v>
      </c>
      <c r="E62" s="28">
        <v>0.5</v>
      </c>
      <c r="F62" s="28">
        <v>0</v>
      </c>
      <c r="G62" s="28">
        <v>0</v>
      </c>
      <c r="H62" s="31" t="s">
        <v>69</v>
      </c>
      <c r="I62" s="28" t="s">
        <v>43</v>
      </c>
      <c r="J62" s="28">
        <v>4</v>
      </c>
      <c r="K62" s="28">
        <v>4</v>
      </c>
      <c r="L62" s="28">
        <v>0</v>
      </c>
      <c r="M62" s="28">
        <v>0</v>
      </c>
    </row>
    <row r="63" spans="1:13" ht="15.75" thickBot="1">
      <c r="A63" s="73"/>
      <c r="B63" s="30"/>
      <c r="C63" s="19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ht="15.75" thickBot="1">
      <c r="A64" s="73">
        <v>1</v>
      </c>
      <c r="B64" s="89" t="s">
        <v>70</v>
      </c>
      <c r="C64" s="218" t="s">
        <v>37</v>
      </c>
      <c r="D64" s="90">
        <f>SUM(D44,D43,D41,D40,D32,D25,D22)</f>
        <v>30</v>
      </c>
      <c r="E64" s="90">
        <f>SUM(E44,E43,E41,E40,E32,E25,E22)</f>
        <v>17</v>
      </c>
      <c r="F64" s="90">
        <f>SUM(F44,F43,F41,F40,F32,F25,F22)</f>
        <v>13</v>
      </c>
      <c r="G64" s="90"/>
      <c r="H64" s="90"/>
      <c r="I64" s="90"/>
      <c r="J64" s="90">
        <f>SUM(J44,J43,J41,J40,J32,J25,J22)</f>
        <v>216</v>
      </c>
      <c r="K64" s="90">
        <f>SUM(K44,K43,K41,K40,K32,K25,K22)</f>
        <v>74</v>
      </c>
      <c r="L64" s="90">
        <f>SUM(L44,L43,L41,L40,L32,L25,L22)</f>
        <v>142</v>
      </c>
      <c r="M64" s="90">
        <f>SUM(M44,M43,M41,M40,M32,M25,M22)</f>
        <v>214</v>
      </c>
    </row>
    <row r="65" spans="1:13" ht="15.75" thickBot="1">
      <c r="A65" s="73">
        <v>2</v>
      </c>
      <c r="B65" s="91" t="s">
        <v>71</v>
      </c>
      <c r="C65" s="219" t="s">
        <v>44</v>
      </c>
      <c r="D65" s="92">
        <f>SUM(D62,D48,D47,D46,D45,D42,D34,D33,D23)</f>
        <v>30.5</v>
      </c>
      <c r="E65" s="92">
        <f>SUM(E23,E25,E33,E34,E42,E45,E46,E47,E62)</f>
        <v>17.5</v>
      </c>
      <c r="F65" s="92">
        <f>SUM(F23,F25,F33,F34,F42,F45,F46,F47,F62)</f>
        <v>13</v>
      </c>
      <c r="G65" s="92"/>
      <c r="H65" s="92"/>
      <c r="I65" s="92"/>
      <c r="J65" s="92">
        <f>SUM(J62,J48,J47,J46,J45,J42,J34,J33,J23)</f>
        <v>188</v>
      </c>
      <c r="K65" s="92">
        <f>SUM(K62,K48,K47,K46,K45,K42,K34,K33,K23)</f>
        <v>90</v>
      </c>
      <c r="L65" s="92">
        <f>SUM(L62,L48,L47,L46,L45,L42,L34,L33,L23)</f>
        <v>98</v>
      </c>
      <c r="M65" s="92">
        <f>SUM(M62,M48,M47,M46,M45,M42,M34,M33,M23)</f>
        <v>246</v>
      </c>
    </row>
    <row r="66" spans="1:13" ht="27" thickBot="1">
      <c r="A66" s="93"/>
      <c r="B66" s="94" t="s">
        <v>72</v>
      </c>
      <c r="C66" s="220" t="s">
        <v>48</v>
      </c>
      <c r="D66" s="96">
        <f>SUM(D64:D65)</f>
        <v>60.5</v>
      </c>
      <c r="E66" s="97">
        <f>SUM(E64:E65)</f>
        <v>34.5</v>
      </c>
      <c r="F66" s="97">
        <f>SUM(F64,F65)</f>
        <v>26</v>
      </c>
      <c r="G66" s="97"/>
      <c r="H66" s="98"/>
      <c r="I66" s="99"/>
      <c r="J66" s="100">
        <f>SUM(J64,J65)</f>
        <v>404</v>
      </c>
      <c r="K66" s="98">
        <f>SUM(K64:K65)</f>
        <v>164</v>
      </c>
      <c r="L66" s="98">
        <f>SUM(L64:L65)</f>
        <v>240</v>
      </c>
      <c r="M66" s="101">
        <f>SUM(M64:M65)</f>
        <v>460</v>
      </c>
    </row>
    <row r="67" spans="1:13" ht="15">
      <c r="A67" s="102"/>
      <c r="B67" s="61"/>
      <c r="C67" s="217"/>
      <c r="D67" s="181"/>
      <c r="E67" s="181"/>
      <c r="F67" s="181"/>
      <c r="G67" s="181"/>
      <c r="H67" s="181"/>
      <c r="I67" s="181"/>
      <c r="J67" s="181"/>
      <c r="K67" s="181"/>
      <c r="L67" s="181"/>
      <c r="M67" s="181"/>
    </row>
    <row r="68" spans="2:7" ht="15.75" thickBot="1">
      <c r="B68" s="4" t="s">
        <v>73</v>
      </c>
      <c r="G68" s="87"/>
    </row>
    <row r="69" spans="1:13" ht="15">
      <c r="A69" s="5" t="s">
        <v>6</v>
      </c>
      <c r="B69" s="6"/>
      <c r="C69" s="234"/>
      <c r="D69" s="342" t="s">
        <v>7</v>
      </c>
      <c r="E69" s="343"/>
      <c r="F69" s="343"/>
      <c r="G69" s="241" t="s">
        <v>8</v>
      </c>
      <c r="H69" s="242" t="s">
        <v>9</v>
      </c>
      <c r="I69" s="243" t="s">
        <v>10</v>
      </c>
      <c r="J69" s="344" t="s">
        <v>11</v>
      </c>
      <c r="K69" s="345"/>
      <c r="L69" s="345"/>
      <c r="M69" s="346"/>
    </row>
    <row r="70" spans="1:13" ht="15">
      <c r="A70" s="7"/>
      <c r="B70" s="8" t="s">
        <v>12</v>
      </c>
      <c r="C70" s="195" t="s">
        <v>13</v>
      </c>
      <c r="D70" s="10" t="s">
        <v>14</v>
      </c>
      <c r="E70" s="244" t="s">
        <v>15</v>
      </c>
      <c r="F70" s="245" t="s">
        <v>16</v>
      </c>
      <c r="G70" s="246" t="s">
        <v>17</v>
      </c>
      <c r="H70" s="9" t="s">
        <v>18</v>
      </c>
      <c r="I70" s="140" t="s">
        <v>19</v>
      </c>
      <c r="J70" s="11" t="s">
        <v>14</v>
      </c>
      <c r="K70" s="339" t="s">
        <v>20</v>
      </c>
      <c r="L70" s="339"/>
      <c r="M70" s="12" t="s">
        <v>21</v>
      </c>
    </row>
    <row r="71" spans="1:13" ht="15">
      <c r="A71" s="13"/>
      <c r="B71" s="8" t="s">
        <v>22</v>
      </c>
      <c r="C71" s="196"/>
      <c r="D71" s="10"/>
      <c r="E71" s="244" t="s">
        <v>23</v>
      </c>
      <c r="F71" s="247" t="s">
        <v>24</v>
      </c>
      <c r="G71" s="244" t="s">
        <v>25</v>
      </c>
      <c r="H71" s="9"/>
      <c r="I71" s="140" t="s">
        <v>26</v>
      </c>
      <c r="J71" s="248"/>
      <c r="K71" s="16" t="s">
        <v>27</v>
      </c>
      <c r="L71" s="17" t="s">
        <v>28</v>
      </c>
      <c r="M71" s="18"/>
    </row>
    <row r="72" spans="1:13" ht="15">
      <c r="A72" s="15"/>
      <c r="B72" s="8"/>
      <c r="C72" s="217"/>
      <c r="D72" s="10"/>
      <c r="E72" s="244" t="s">
        <v>29</v>
      </c>
      <c r="F72" s="247" t="s">
        <v>30</v>
      </c>
      <c r="G72" s="244" t="s">
        <v>31</v>
      </c>
      <c r="H72" s="181"/>
      <c r="I72" s="140" t="s">
        <v>32</v>
      </c>
      <c r="J72" s="248"/>
      <c r="K72" s="80"/>
      <c r="L72" s="244"/>
      <c r="M72" s="18"/>
    </row>
    <row r="73" spans="1:13" ht="15">
      <c r="A73" s="15"/>
      <c r="B73" s="20"/>
      <c r="C73" s="235"/>
      <c r="D73" s="10"/>
      <c r="E73" s="244" t="s">
        <v>33</v>
      </c>
      <c r="F73" s="247"/>
      <c r="G73" s="244" t="s">
        <v>34</v>
      </c>
      <c r="H73" s="9"/>
      <c r="I73" s="10" t="s">
        <v>35</v>
      </c>
      <c r="J73" s="79"/>
      <c r="K73" s="80"/>
      <c r="L73" s="81"/>
      <c r="M73" s="82"/>
    </row>
    <row r="74" spans="1:13" ht="15">
      <c r="A74" s="15"/>
      <c r="B74" s="20"/>
      <c r="C74" s="235"/>
      <c r="D74" s="10"/>
      <c r="E74" s="244"/>
      <c r="F74" s="247"/>
      <c r="G74" s="244"/>
      <c r="H74" s="9"/>
      <c r="I74" s="10"/>
      <c r="J74" s="79"/>
      <c r="K74" s="80"/>
      <c r="L74" s="81"/>
      <c r="M74" s="82"/>
    </row>
    <row r="75" spans="1:13" ht="15.75" thickBot="1">
      <c r="A75" s="22"/>
      <c r="B75" s="23"/>
      <c r="C75" s="216"/>
      <c r="D75" s="34"/>
      <c r="E75" s="249"/>
      <c r="F75" s="250"/>
      <c r="G75" s="249"/>
      <c r="H75" s="87"/>
      <c r="I75" s="34"/>
      <c r="J75" s="35"/>
      <c r="K75" s="36"/>
      <c r="L75" s="37"/>
      <c r="M75" s="38"/>
    </row>
    <row r="76" spans="1:13" ht="15.75" thickBot="1">
      <c r="A76" s="22"/>
      <c r="B76" s="24" t="s">
        <v>36</v>
      </c>
      <c r="C76" s="236"/>
      <c r="D76" s="87"/>
      <c r="E76" s="87"/>
      <c r="F76" s="87"/>
      <c r="G76" s="87"/>
      <c r="H76" s="87"/>
      <c r="I76" s="87"/>
      <c r="J76" s="87"/>
      <c r="K76" s="87"/>
      <c r="L76" s="87"/>
      <c r="M76" s="251"/>
    </row>
    <row r="77" spans="1:13" ht="15">
      <c r="A77" s="25" t="s">
        <v>37</v>
      </c>
      <c r="B77" s="26" t="s">
        <v>38</v>
      </c>
      <c r="C77" s="207"/>
      <c r="D77" s="62"/>
      <c r="E77" s="62"/>
      <c r="F77" s="62"/>
      <c r="G77" s="62"/>
      <c r="H77" s="62"/>
      <c r="I77" s="62"/>
      <c r="J77" s="62"/>
      <c r="K77" s="62"/>
      <c r="L77" s="62"/>
      <c r="M77" s="29"/>
    </row>
    <row r="78" spans="1:13" ht="15">
      <c r="A78" s="27"/>
      <c r="B78" s="27" t="s">
        <v>74</v>
      </c>
      <c r="C78" s="198"/>
      <c r="D78" s="28"/>
      <c r="E78" s="28"/>
      <c r="F78" s="28"/>
      <c r="G78" s="28"/>
      <c r="H78" s="28"/>
      <c r="I78" s="28"/>
      <c r="J78" s="28"/>
      <c r="K78" s="28"/>
      <c r="L78" s="28"/>
      <c r="M78" s="33"/>
    </row>
    <row r="79" spans="1:13" ht="15">
      <c r="A79" s="30">
        <v>1</v>
      </c>
      <c r="B79" s="30" t="s">
        <v>40</v>
      </c>
      <c r="C79" s="198" t="s">
        <v>75</v>
      </c>
      <c r="D79" s="28">
        <v>2</v>
      </c>
      <c r="E79" s="28">
        <v>1</v>
      </c>
      <c r="F79" s="28">
        <v>1</v>
      </c>
      <c r="G79" s="28">
        <v>0</v>
      </c>
      <c r="H79" s="31" t="s">
        <v>42</v>
      </c>
      <c r="I79" s="165" t="s">
        <v>65</v>
      </c>
      <c r="J79" s="28">
        <v>30</v>
      </c>
      <c r="K79" s="28">
        <v>0</v>
      </c>
      <c r="L79" s="28">
        <v>30</v>
      </c>
      <c r="M79" s="33">
        <v>0</v>
      </c>
    </row>
    <row r="80" spans="1:13" ht="15">
      <c r="A80" s="30">
        <v>2</v>
      </c>
      <c r="B80" s="30" t="s">
        <v>40</v>
      </c>
      <c r="C80" s="198" t="s">
        <v>76</v>
      </c>
      <c r="D80" s="28">
        <v>2</v>
      </c>
      <c r="E80" s="28">
        <v>1</v>
      </c>
      <c r="F80" s="28">
        <v>1</v>
      </c>
      <c r="G80" s="28">
        <v>0</v>
      </c>
      <c r="H80" s="31" t="s">
        <v>42</v>
      </c>
      <c r="I80" s="165" t="s">
        <v>65</v>
      </c>
      <c r="J80" s="28">
        <v>30</v>
      </c>
      <c r="K80" s="28">
        <v>0</v>
      </c>
      <c r="L80" s="28">
        <v>30</v>
      </c>
      <c r="M80" s="33">
        <v>0</v>
      </c>
    </row>
    <row r="81" spans="1:13" ht="15">
      <c r="A81" s="30">
        <v>3</v>
      </c>
      <c r="B81" s="73" t="s">
        <v>77</v>
      </c>
      <c r="C81" s="198" t="s">
        <v>75</v>
      </c>
      <c r="D81" s="28">
        <v>2</v>
      </c>
      <c r="E81" s="28">
        <v>1</v>
      </c>
      <c r="F81" s="28">
        <v>1</v>
      </c>
      <c r="G81" s="28">
        <v>1</v>
      </c>
      <c r="H81" s="31" t="s">
        <v>42</v>
      </c>
      <c r="I81" s="28" t="s">
        <v>43</v>
      </c>
      <c r="J81" s="28">
        <v>30</v>
      </c>
      <c r="K81" s="28">
        <v>0</v>
      </c>
      <c r="L81" s="28">
        <v>30</v>
      </c>
      <c r="M81" s="33">
        <v>0</v>
      </c>
    </row>
    <row r="82" spans="1:14" s="185" customFormat="1" ht="15">
      <c r="A82" s="310">
        <v>4</v>
      </c>
      <c r="B82" s="310" t="s">
        <v>45</v>
      </c>
      <c r="C82" s="311" t="s">
        <v>76</v>
      </c>
      <c r="D82" s="312">
        <v>1</v>
      </c>
      <c r="E82" s="312">
        <v>1</v>
      </c>
      <c r="F82" s="312">
        <v>0</v>
      </c>
      <c r="G82" s="312">
        <v>0</v>
      </c>
      <c r="H82" s="313" t="s">
        <v>42</v>
      </c>
      <c r="I82" s="312" t="s">
        <v>43</v>
      </c>
      <c r="J82" s="312">
        <v>12</v>
      </c>
      <c r="K82" s="312">
        <v>0</v>
      </c>
      <c r="L82" s="312">
        <v>12</v>
      </c>
      <c r="M82" s="314">
        <v>18</v>
      </c>
      <c r="N82" s="272"/>
    </row>
    <row r="83" spans="1:14" s="185" customFormat="1" ht="15">
      <c r="A83" s="310">
        <v>5</v>
      </c>
      <c r="B83" s="310" t="s">
        <v>45</v>
      </c>
      <c r="C83" s="311" t="s">
        <v>75</v>
      </c>
      <c r="D83" s="312">
        <v>1</v>
      </c>
      <c r="E83" s="312">
        <v>1</v>
      </c>
      <c r="F83" s="312">
        <v>0</v>
      </c>
      <c r="G83" s="312">
        <v>0</v>
      </c>
      <c r="H83" s="313" t="s">
        <v>42</v>
      </c>
      <c r="I83" s="312" t="s">
        <v>43</v>
      </c>
      <c r="J83" s="312">
        <v>12</v>
      </c>
      <c r="K83" s="312">
        <v>0</v>
      </c>
      <c r="L83" s="312">
        <v>12</v>
      </c>
      <c r="M83" s="314">
        <v>18</v>
      </c>
      <c r="N83" s="272"/>
    </row>
    <row r="84" spans="1:13" ht="15.75" thickBot="1">
      <c r="A84" s="22"/>
      <c r="B84" s="23" t="s">
        <v>47</v>
      </c>
      <c r="C84" s="200"/>
      <c r="D84" s="35">
        <f>SUM(D79:D83)</f>
        <v>8</v>
      </c>
      <c r="E84" s="35">
        <f>SUM(E79:E83)</f>
        <v>5</v>
      </c>
      <c r="F84" s="35">
        <f>SUM(F79:F83)</f>
        <v>3</v>
      </c>
      <c r="G84" s="35">
        <f>SUM(G79:G83)</f>
        <v>1</v>
      </c>
      <c r="H84" s="37" t="s">
        <v>48</v>
      </c>
      <c r="I84" s="38" t="s">
        <v>48</v>
      </c>
      <c r="J84" s="35">
        <f>SUM(J79:J83)</f>
        <v>114</v>
      </c>
      <c r="K84" s="35">
        <f>SUM(K79:K83)</f>
        <v>0</v>
      </c>
      <c r="L84" s="35">
        <f>SUM(L79:L83)</f>
        <v>114</v>
      </c>
      <c r="M84" s="35">
        <f>SUM(M79:M83)</f>
        <v>36</v>
      </c>
    </row>
    <row r="85" spans="1:13" ht="15">
      <c r="A85" s="41"/>
      <c r="B85" s="42" t="s">
        <v>49</v>
      </c>
      <c r="C85" s="201"/>
      <c r="D85" s="43">
        <v>1</v>
      </c>
      <c r="E85" s="44">
        <v>1</v>
      </c>
      <c r="F85" s="45">
        <v>1</v>
      </c>
      <c r="G85" s="45">
        <v>1</v>
      </c>
      <c r="H85" s="46" t="s">
        <v>48</v>
      </c>
      <c r="I85" s="47" t="s">
        <v>48</v>
      </c>
      <c r="J85" s="182">
        <v>30</v>
      </c>
      <c r="K85" s="45">
        <v>0</v>
      </c>
      <c r="L85" s="45">
        <v>30</v>
      </c>
      <c r="M85" s="48">
        <v>0</v>
      </c>
    </row>
    <row r="86" spans="1:13" ht="15.75" thickBot="1">
      <c r="A86" s="49"/>
      <c r="B86" s="50" t="s">
        <v>50</v>
      </c>
      <c r="C86" s="202"/>
      <c r="D86" s="51">
        <v>0</v>
      </c>
      <c r="E86" s="52">
        <v>0</v>
      </c>
      <c r="F86" s="53">
        <v>0</v>
      </c>
      <c r="G86" s="53">
        <v>0</v>
      </c>
      <c r="H86" s="37" t="s">
        <v>48</v>
      </c>
      <c r="I86" s="38" t="s">
        <v>48</v>
      </c>
      <c r="J86" s="54">
        <v>0</v>
      </c>
      <c r="K86" s="53">
        <v>0</v>
      </c>
      <c r="L86" s="53">
        <v>0</v>
      </c>
      <c r="M86" s="12">
        <v>0</v>
      </c>
    </row>
    <row r="87" spans="1:13" ht="15.75" thickBot="1">
      <c r="A87" s="55" t="s">
        <v>44</v>
      </c>
      <c r="B87" s="56" t="s">
        <v>51</v>
      </c>
      <c r="C87" s="203"/>
      <c r="D87" s="57"/>
      <c r="E87" s="57"/>
      <c r="F87" s="58"/>
      <c r="G87" s="58"/>
      <c r="H87" s="58"/>
      <c r="I87" s="58"/>
      <c r="J87" s="58"/>
      <c r="K87" s="58"/>
      <c r="L87" s="58"/>
      <c r="M87" s="59"/>
    </row>
    <row r="88" spans="1:13" ht="15">
      <c r="A88" s="69"/>
      <c r="B88" s="104" t="s">
        <v>74</v>
      </c>
      <c r="C88" s="201"/>
      <c r="D88" s="43"/>
      <c r="E88" s="44"/>
      <c r="F88" s="45"/>
      <c r="G88" s="45"/>
      <c r="H88" s="45"/>
      <c r="I88" s="48"/>
      <c r="J88" s="182"/>
      <c r="K88" s="45"/>
      <c r="L88" s="45"/>
      <c r="M88" s="48"/>
    </row>
    <row r="89" spans="1:13" ht="15">
      <c r="A89" s="69">
        <v>1</v>
      </c>
      <c r="B89" s="64" t="s">
        <v>78</v>
      </c>
      <c r="C89" s="205" t="s">
        <v>75</v>
      </c>
      <c r="D89" s="66">
        <v>4</v>
      </c>
      <c r="E89" s="67">
        <v>2</v>
      </c>
      <c r="F89" s="28">
        <v>2</v>
      </c>
      <c r="G89" s="28">
        <v>0</v>
      </c>
      <c r="H89" s="31" t="s">
        <v>42</v>
      </c>
      <c r="I89" s="68" t="s">
        <v>43</v>
      </c>
      <c r="J89" s="105">
        <v>28</v>
      </c>
      <c r="K89" s="28">
        <v>10</v>
      </c>
      <c r="L89" s="28">
        <v>18</v>
      </c>
      <c r="M89" s="68">
        <v>22</v>
      </c>
    </row>
    <row r="90" spans="1:13" ht="15">
      <c r="A90" s="69">
        <v>2</v>
      </c>
      <c r="B90" s="64" t="s">
        <v>79</v>
      </c>
      <c r="C90" s="205" t="s">
        <v>75</v>
      </c>
      <c r="D90" s="252">
        <v>4</v>
      </c>
      <c r="E90" s="67">
        <v>2</v>
      </c>
      <c r="F90" s="28">
        <v>2</v>
      </c>
      <c r="G90" s="28">
        <v>2</v>
      </c>
      <c r="H90" s="31" t="s">
        <v>42</v>
      </c>
      <c r="I90" s="68" t="s">
        <v>43</v>
      </c>
      <c r="J90" s="105">
        <v>28</v>
      </c>
      <c r="K90" s="28">
        <v>10</v>
      </c>
      <c r="L90" s="28">
        <v>18</v>
      </c>
      <c r="M90" s="68">
        <v>22</v>
      </c>
    </row>
    <row r="91" spans="1:13" ht="15">
      <c r="A91" s="69">
        <v>3</v>
      </c>
      <c r="B91" s="106" t="s">
        <v>80</v>
      </c>
      <c r="C91" s="202" t="s">
        <v>76</v>
      </c>
      <c r="D91" s="51">
        <v>6</v>
      </c>
      <c r="E91" s="52">
        <v>3</v>
      </c>
      <c r="F91" s="53">
        <v>3</v>
      </c>
      <c r="G91" s="53">
        <v>3</v>
      </c>
      <c r="H91" s="111" t="s">
        <v>53</v>
      </c>
      <c r="I91" s="12" t="s">
        <v>43</v>
      </c>
      <c r="J91" s="54">
        <v>36</v>
      </c>
      <c r="K91" s="53">
        <v>18</v>
      </c>
      <c r="L91" s="53">
        <v>18</v>
      </c>
      <c r="M91" s="12">
        <v>39</v>
      </c>
    </row>
    <row r="92" spans="1:13" ht="15">
      <c r="A92" s="69">
        <v>4</v>
      </c>
      <c r="B92" s="64" t="s">
        <v>81</v>
      </c>
      <c r="C92" s="205" t="s">
        <v>75</v>
      </c>
      <c r="D92" s="66">
        <v>4</v>
      </c>
      <c r="E92" s="67">
        <v>2</v>
      </c>
      <c r="F92" s="28">
        <v>2</v>
      </c>
      <c r="G92" s="28">
        <v>2</v>
      </c>
      <c r="H92" s="31" t="s">
        <v>42</v>
      </c>
      <c r="I92" s="68" t="s">
        <v>43</v>
      </c>
      <c r="J92" s="105">
        <v>28</v>
      </c>
      <c r="K92" s="188">
        <v>10</v>
      </c>
      <c r="L92" s="188">
        <v>18</v>
      </c>
      <c r="M92" s="68">
        <v>22</v>
      </c>
    </row>
    <row r="93" spans="1:14" s="168" customFormat="1" ht="15">
      <c r="A93" s="167">
        <v>5</v>
      </c>
      <c r="B93" s="174" t="s">
        <v>82</v>
      </c>
      <c r="C93" s="237" t="s">
        <v>76</v>
      </c>
      <c r="D93" s="253">
        <v>6</v>
      </c>
      <c r="E93" s="254">
        <v>3</v>
      </c>
      <c r="F93" s="165">
        <v>3</v>
      </c>
      <c r="G93" s="165">
        <v>3</v>
      </c>
      <c r="H93" s="124" t="s">
        <v>53</v>
      </c>
      <c r="I93" s="175" t="s">
        <v>43</v>
      </c>
      <c r="J93" s="176">
        <v>36</v>
      </c>
      <c r="K93" s="165">
        <v>18</v>
      </c>
      <c r="L93" s="165">
        <v>18</v>
      </c>
      <c r="M93" s="175">
        <v>39</v>
      </c>
      <c r="N93" s="273"/>
    </row>
    <row r="94" spans="1:14" s="168" customFormat="1" ht="15">
      <c r="A94" s="167">
        <v>6</v>
      </c>
      <c r="B94" s="174" t="s">
        <v>83</v>
      </c>
      <c r="C94" s="237" t="s">
        <v>75</v>
      </c>
      <c r="D94" s="253">
        <v>4</v>
      </c>
      <c r="E94" s="254">
        <v>2</v>
      </c>
      <c r="F94" s="165">
        <v>2</v>
      </c>
      <c r="G94" s="165">
        <v>0</v>
      </c>
      <c r="H94" s="124" t="s">
        <v>42</v>
      </c>
      <c r="I94" s="175" t="s">
        <v>43</v>
      </c>
      <c r="J94" s="176">
        <v>28</v>
      </c>
      <c r="K94" s="165">
        <v>10</v>
      </c>
      <c r="L94" s="165">
        <v>18</v>
      </c>
      <c r="M94" s="175">
        <v>22</v>
      </c>
      <c r="N94" s="273"/>
    </row>
    <row r="95" spans="1:14" s="168" customFormat="1" ht="15">
      <c r="A95" s="167">
        <v>7</v>
      </c>
      <c r="B95" s="174" t="s">
        <v>84</v>
      </c>
      <c r="C95" s="237" t="s">
        <v>76</v>
      </c>
      <c r="D95" s="253">
        <v>5</v>
      </c>
      <c r="E95" s="254">
        <v>3</v>
      </c>
      <c r="F95" s="165">
        <v>2</v>
      </c>
      <c r="G95" s="165">
        <v>0</v>
      </c>
      <c r="H95" s="124" t="s">
        <v>53</v>
      </c>
      <c r="I95" s="175" t="s">
        <v>43</v>
      </c>
      <c r="J95" s="176">
        <v>36</v>
      </c>
      <c r="K95" s="165">
        <v>18</v>
      </c>
      <c r="L95" s="165">
        <v>18</v>
      </c>
      <c r="M95" s="175">
        <v>39</v>
      </c>
      <c r="N95" s="273"/>
    </row>
    <row r="96" spans="1:14" s="168" customFormat="1" ht="15">
      <c r="A96" s="167">
        <v>8</v>
      </c>
      <c r="B96" s="177" t="s">
        <v>85</v>
      </c>
      <c r="C96" s="238" t="s">
        <v>76</v>
      </c>
      <c r="D96" s="255">
        <v>6</v>
      </c>
      <c r="E96" s="256">
        <v>3</v>
      </c>
      <c r="F96" s="257">
        <v>3</v>
      </c>
      <c r="G96" s="257">
        <v>0</v>
      </c>
      <c r="H96" s="258" t="s">
        <v>53</v>
      </c>
      <c r="I96" s="178" t="s">
        <v>43</v>
      </c>
      <c r="J96" s="179">
        <v>36</v>
      </c>
      <c r="K96" s="257">
        <v>18</v>
      </c>
      <c r="L96" s="257">
        <v>18</v>
      </c>
      <c r="M96" s="178">
        <v>39</v>
      </c>
      <c r="N96" s="273"/>
    </row>
    <row r="97" spans="1:13" ht="15.75" thickBot="1">
      <c r="A97" s="41"/>
      <c r="B97" s="70" t="s">
        <v>47</v>
      </c>
      <c r="C97" s="201"/>
      <c r="D97" s="43">
        <f>SUM(D88:D96)</f>
        <v>39</v>
      </c>
      <c r="E97" s="44">
        <f>SUM(E88:E96)</f>
        <v>20</v>
      </c>
      <c r="F97" s="45">
        <f>SUM(F88:F96)</f>
        <v>19</v>
      </c>
      <c r="G97" s="45">
        <v>10</v>
      </c>
      <c r="H97" s="28" t="s">
        <v>48</v>
      </c>
      <c r="I97" s="28" t="s">
        <v>48</v>
      </c>
      <c r="J97" s="183">
        <f>SUM(J88:J96)</f>
        <v>256</v>
      </c>
      <c r="K97" s="45">
        <f>SUM(K88:K96)</f>
        <v>112</v>
      </c>
      <c r="L97" s="45">
        <f>SUM(L88:L96)</f>
        <v>144</v>
      </c>
      <c r="M97" s="48">
        <f>SUM(M89:M96)</f>
        <v>244</v>
      </c>
    </row>
    <row r="98" spans="1:13" ht="15">
      <c r="A98" s="41"/>
      <c r="B98" s="42" t="s">
        <v>49</v>
      </c>
      <c r="C98" s="201"/>
      <c r="D98" s="43">
        <v>10</v>
      </c>
      <c r="E98" s="44">
        <v>0</v>
      </c>
      <c r="F98" s="45">
        <v>10</v>
      </c>
      <c r="G98" s="45">
        <v>10</v>
      </c>
      <c r="H98" s="28" t="s">
        <v>48</v>
      </c>
      <c r="I98" s="28" t="s">
        <v>48</v>
      </c>
      <c r="J98" s="183">
        <v>195</v>
      </c>
      <c r="K98" s="45">
        <v>105</v>
      </c>
      <c r="L98" s="45">
        <v>90</v>
      </c>
      <c r="M98" s="48">
        <v>105</v>
      </c>
    </row>
    <row r="99" spans="1:13" ht="15.75" thickBot="1">
      <c r="A99" s="49"/>
      <c r="B99" s="50" t="s">
        <v>50</v>
      </c>
      <c r="C99" s="202">
        <v>0</v>
      </c>
      <c r="D99" s="51">
        <v>0</v>
      </c>
      <c r="E99" s="52">
        <v>0</v>
      </c>
      <c r="F99" s="53">
        <v>0</v>
      </c>
      <c r="G99" s="53">
        <v>0</v>
      </c>
      <c r="H99" s="28" t="s">
        <v>48</v>
      </c>
      <c r="I99" s="28" t="s">
        <v>48</v>
      </c>
      <c r="J99" s="72">
        <v>0</v>
      </c>
      <c r="K99" s="53">
        <v>0</v>
      </c>
      <c r="L99" s="53">
        <v>0</v>
      </c>
      <c r="M99" s="12">
        <v>0</v>
      </c>
    </row>
    <row r="100" spans="1:13" ht="15">
      <c r="A100" s="25" t="s">
        <v>75</v>
      </c>
      <c r="B100" s="26" t="s">
        <v>56</v>
      </c>
      <c r="C100" s="207"/>
      <c r="D100" s="62"/>
      <c r="E100" s="62"/>
      <c r="F100" s="62"/>
      <c r="G100" s="62"/>
      <c r="H100" s="181"/>
      <c r="I100" s="181"/>
      <c r="J100" s="62"/>
      <c r="K100" s="62"/>
      <c r="L100" s="62"/>
      <c r="M100" s="29"/>
    </row>
    <row r="101" spans="1:13" ht="15">
      <c r="A101" s="30"/>
      <c r="B101" s="27" t="s">
        <v>74</v>
      </c>
      <c r="C101" s="199"/>
      <c r="D101" s="31"/>
      <c r="E101" s="31"/>
      <c r="F101" s="31"/>
      <c r="G101" s="31"/>
      <c r="H101" s="31"/>
      <c r="I101" s="31"/>
      <c r="J101" s="31"/>
      <c r="K101" s="31"/>
      <c r="L101" s="31"/>
      <c r="M101" s="31"/>
    </row>
    <row r="102" spans="1:13" ht="15">
      <c r="A102" s="30">
        <v>1</v>
      </c>
      <c r="B102" s="73" t="s">
        <v>87</v>
      </c>
      <c r="C102" s="199" t="s">
        <v>75</v>
      </c>
      <c r="D102" s="186">
        <v>4</v>
      </c>
      <c r="E102" s="31">
        <v>2</v>
      </c>
      <c r="F102" s="31">
        <v>2</v>
      </c>
      <c r="G102" s="31">
        <v>0</v>
      </c>
      <c r="H102" s="31" t="s">
        <v>53</v>
      </c>
      <c r="I102" s="31" t="s">
        <v>43</v>
      </c>
      <c r="J102" s="31">
        <v>28</v>
      </c>
      <c r="K102" s="31">
        <v>18</v>
      </c>
      <c r="L102" s="31">
        <v>10</v>
      </c>
      <c r="M102" s="31">
        <v>22</v>
      </c>
    </row>
    <row r="103" spans="1:13" ht="15">
      <c r="A103" s="30">
        <v>2</v>
      </c>
      <c r="B103" s="73" t="s">
        <v>88</v>
      </c>
      <c r="C103" s="199" t="s">
        <v>75</v>
      </c>
      <c r="D103" s="186">
        <v>4</v>
      </c>
      <c r="E103" s="31">
        <v>2</v>
      </c>
      <c r="F103" s="31">
        <v>2</v>
      </c>
      <c r="G103" s="31">
        <v>0</v>
      </c>
      <c r="H103" s="31" t="s">
        <v>53</v>
      </c>
      <c r="I103" s="31" t="s">
        <v>43</v>
      </c>
      <c r="J103" s="31">
        <v>20</v>
      </c>
      <c r="K103" s="31">
        <v>10</v>
      </c>
      <c r="L103" s="31">
        <v>10</v>
      </c>
      <c r="M103" s="31">
        <v>30</v>
      </c>
    </row>
    <row r="104" spans="1:13" ht="15">
      <c r="A104" s="30">
        <v>3</v>
      </c>
      <c r="B104" s="73" t="s">
        <v>89</v>
      </c>
      <c r="C104" s="199" t="s">
        <v>76</v>
      </c>
      <c r="D104" s="31">
        <v>2</v>
      </c>
      <c r="E104" s="31">
        <v>1</v>
      </c>
      <c r="F104" s="31">
        <v>1</v>
      </c>
      <c r="G104" s="31">
        <v>0</v>
      </c>
      <c r="H104" s="31" t="s">
        <v>42</v>
      </c>
      <c r="I104" s="31" t="s">
        <v>43</v>
      </c>
      <c r="J104" s="31">
        <v>20</v>
      </c>
      <c r="K104" s="31">
        <v>10</v>
      </c>
      <c r="L104" s="31">
        <v>10</v>
      </c>
      <c r="M104" s="31">
        <v>5</v>
      </c>
    </row>
    <row r="105" spans="1:13" ht="15">
      <c r="A105" s="30">
        <v>4</v>
      </c>
      <c r="B105" s="73" t="s">
        <v>90</v>
      </c>
      <c r="C105" s="199" t="s">
        <v>76</v>
      </c>
      <c r="D105" s="31">
        <v>2</v>
      </c>
      <c r="E105" s="31">
        <v>1</v>
      </c>
      <c r="F105" s="31">
        <v>1</v>
      </c>
      <c r="G105" s="31">
        <v>0</v>
      </c>
      <c r="H105" s="31" t="s">
        <v>42</v>
      </c>
      <c r="I105" s="31" t="s">
        <v>43</v>
      </c>
      <c r="J105" s="31">
        <v>18</v>
      </c>
      <c r="K105" s="31">
        <v>18</v>
      </c>
      <c r="L105" s="31"/>
      <c r="M105" s="31">
        <v>7</v>
      </c>
    </row>
    <row r="106" spans="1:13" ht="15">
      <c r="A106" s="30"/>
      <c r="B106" s="30" t="s">
        <v>47</v>
      </c>
      <c r="C106" s="198"/>
      <c r="D106" s="28">
        <f>SUM(D101:D105)</f>
        <v>12</v>
      </c>
      <c r="E106" s="28">
        <f>SUM(E101:E105)</f>
        <v>6</v>
      </c>
      <c r="F106" s="28">
        <f>SUM(F101:F105)</f>
        <v>6</v>
      </c>
      <c r="G106" s="28">
        <v>0</v>
      </c>
      <c r="H106" s="28" t="s">
        <v>48</v>
      </c>
      <c r="I106" s="28" t="s">
        <v>48</v>
      </c>
      <c r="J106" s="28">
        <f>SUM(J101:J105)</f>
        <v>86</v>
      </c>
      <c r="K106" s="28">
        <f>SUM(K101:K105)</f>
        <v>56</v>
      </c>
      <c r="L106" s="28">
        <f>SUM(L101:L105)</f>
        <v>30</v>
      </c>
      <c r="M106" s="28">
        <f>SUM(M48:M105)</f>
        <v>1970</v>
      </c>
    </row>
    <row r="107" spans="1:13" ht="15">
      <c r="A107" s="41"/>
      <c r="B107" s="70" t="s">
        <v>49</v>
      </c>
      <c r="C107" s="201"/>
      <c r="D107" s="43">
        <v>0</v>
      </c>
      <c r="E107" s="44">
        <v>0</v>
      </c>
      <c r="F107" s="45">
        <v>0</v>
      </c>
      <c r="G107" s="45">
        <v>0</v>
      </c>
      <c r="H107" s="45" t="s">
        <v>48</v>
      </c>
      <c r="I107" s="48" t="s">
        <v>48</v>
      </c>
      <c r="J107" s="182">
        <v>0</v>
      </c>
      <c r="K107" s="45">
        <v>0</v>
      </c>
      <c r="L107" s="45">
        <v>0</v>
      </c>
      <c r="M107" s="48">
        <v>0</v>
      </c>
    </row>
    <row r="108" spans="1:13" ht="15.75" thickBot="1">
      <c r="A108" s="49"/>
      <c r="B108" s="50" t="s">
        <v>50</v>
      </c>
      <c r="C108" s="202"/>
      <c r="D108" s="51">
        <v>0</v>
      </c>
      <c r="E108" s="52">
        <v>0</v>
      </c>
      <c r="F108" s="53">
        <v>0</v>
      </c>
      <c r="G108" s="53">
        <v>0</v>
      </c>
      <c r="H108" s="37" t="s">
        <v>48</v>
      </c>
      <c r="I108" s="38" t="s">
        <v>48</v>
      </c>
      <c r="J108" s="54">
        <v>0</v>
      </c>
      <c r="K108" s="53">
        <v>0</v>
      </c>
      <c r="L108" s="53">
        <v>0</v>
      </c>
      <c r="M108" s="12">
        <v>0</v>
      </c>
    </row>
    <row r="109" spans="1:13" ht="15.75" thickBot="1">
      <c r="A109" s="55" t="s">
        <v>76</v>
      </c>
      <c r="B109" s="56" t="s">
        <v>66</v>
      </c>
      <c r="C109" s="210"/>
      <c r="D109" s="57"/>
      <c r="E109" s="57"/>
      <c r="F109" s="57"/>
      <c r="G109" s="58"/>
      <c r="H109" s="58"/>
      <c r="I109" s="58"/>
      <c r="J109" s="58"/>
      <c r="K109" s="58"/>
      <c r="L109" s="58"/>
      <c r="M109" s="59"/>
    </row>
    <row r="110" spans="1:13" ht="15.75" thickBot="1">
      <c r="A110" s="107"/>
      <c r="B110" s="74" t="s">
        <v>47</v>
      </c>
      <c r="C110" s="211" t="s">
        <v>48</v>
      </c>
      <c r="D110" s="35"/>
      <c r="E110" s="36"/>
      <c r="F110" s="37"/>
      <c r="G110" s="37"/>
      <c r="H110" s="37" t="s">
        <v>48</v>
      </c>
      <c r="I110" s="37" t="s">
        <v>48</v>
      </c>
      <c r="J110" s="75"/>
      <c r="K110" s="76"/>
      <c r="L110" s="76"/>
      <c r="M110" s="40"/>
    </row>
    <row r="111" spans="1:13" ht="15.75" thickBot="1">
      <c r="A111" s="107"/>
      <c r="B111" s="74" t="s">
        <v>49</v>
      </c>
      <c r="C111" s="212" t="s">
        <v>48</v>
      </c>
      <c r="D111" s="77"/>
      <c r="E111" s="78"/>
      <c r="F111" s="76"/>
      <c r="G111" s="76"/>
      <c r="H111" s="76" t="s">
        <v>48</v>
      </c>
      <c r="I111" s="76" t="s">
        <v>48</v>
      </c>
      <c r="J111" s="75"/>
      <c r="K111" s="76"/>
      <c r="L111" s="76"/>
      <c r="M111" s="40"/>
    </row>
    <row r="112" spans="1:13" ht="15">
      <c r="A112" s="15"/>
      <c r="B112" s="50" t="s">
        <v>50</v>
      </c>
      <c r="C112" s="213" t="s">
        <v>48</v>
      </c>
      <c r="D112" s="79"/>
      <c r="E112" s="80"/>
      <c r="F112" s="81"/>
      <c r="G112" s="81"/>
      <c r="H112" s="81" t="s">
        <v>48</v>
      </c>
      <c r="I112" s="81" t="s">
        <v>48</v>
      </c>
      <c r="J112" s="180"/>
      <c r="K112" s="81"/>
      <c r="L112" s="81"/>
      <c r="M112" s="82"/>
    </row>
    <row r="113" spans="1:13" ht="15.75" thickBot="1">
      <c r="A113" s="22"/>
      <c r="B113" s="23" t="s">
        <v>47</v>
      </c>
      <c r="C113" s="211" t="s">
        <v>48</v>
      </c>
      <c r="D113" s="35"/>
      <c r="E113" s="83"/>
      <c r="F113" s="37"/>
      <c r="G113" s="37"/>
      <c r="H113" s="37" t="s">
        <v>48</v>
      </c>
      <c r="I113" s="37" t="s">
        <v>48</v>
      </c>
      <c r="J113" s="39"/>
      <c r="K113" s="37"/>
      <c r="L113" s="37"/>
      <c r="M113" s="38"/>
    </row>
    <row r="114" spans="1:13" ht="15.75" thickBot="1">
      <c r="A114" s="15"/>
      <c r="B114" s="84" t="s">
        <v>49</v>
      </c>
      <c r="C114" s="215" t="s">
        <v>48</v>
      </c>
      <c r="D114" s="79"/>
      <c r="E114" s="80"/>
      <c r="F114" s="81"/>
      <c r="G114" s="81"/>
      <c r="H114" s="85" t="s">
        <v>48</v>
      </c>
      <c r="I114" s="85" t="s">
        <v>48</v>
      </c>
      <c r="J114" s="180"/>
      <c r="K114" s="81"/>
      <c r="L114" s="81"/>
      <c r="M114" s="82"/>
    </row>
    <row r="115" spans="1:13" ht="15.75" thickBot="1">
      <c r="A115" s="107"/>
      <c r="B115" s="86" t="s">
        <v>50</v>
      </c>
      <c r="C115" s="212" t="s">
        <v>48</v>
      </c>
      <c r="D115" s="77"/>
      <c r="E115" s="78"/>
      <c r="F115" s="76"/>
      <c r="G115" s="76"/>
      <c r="H115" s="76" t="s">
        <v>48</v>
      </c>
      <c r="I115" s="76" t="s">
        <v>48</v>
      </c>
      <c r="J115" s="75"/>
      <c r="K115" s="76"/>
      <c r="L115" s="76"/>
      <c r="M115" s="40"/>
    </row>
    <row r="116" spans="1:13" ht="15.75" thickBot="1">
      <c r="A116" s="108" t="s">
        <v>91</v>
      </c>
      <c r="B116" s="24" t="s">
        <v>68</v>
      </c>
      <c r="C116" s="216"/>
      <c r="D116" s="87"/>
      <c r="E116" s="87"/>
      <c r="F116" s="87"/>
      <c r="G116" s="87"/>
      <c r="H116" s="87"/>
      <c r="I116" s="87"/>
      <c r="J116" s="87"/>
      <c r="K116" s="181"/>
      <c r="L116" s="181"/>
      <c r="M116" s="88"/>
    </row>
    <row r="117" spans="1:13" ht="15">
      <c r="A117" s="13"/>
      <c r="B117" s="60" t="s">
        <v>74</v>
      </c>
      <c r="C117" s="217"/>
      <c r="D117" s="181"/>
      <c r="E117" s="181"/>
      <c r="F117" s="181"/>
      <c r="G117" s="181"/>
      <c r="H117" s="181"/>
      <c r="I117" s="181"/>
      <c r="J117" s="181"/>
      <c r="K117" s="181"/>
      <c r="L117" s="181"/>
      <c r="M117" s="88"/>
    </row>
    <row r="118" spans="1:13" ht="15">
      <c r="A118" s="30">
        <v>1</v>
      </c>
      <c r="B118" s="30" t="s">
        <v>92</v>
      </c>
      <c r="C118" s="198" t="s">
        <v>75</v>
      </c>
      <c r="D118" s="28">
        <v>0.25</v>
      </c>
      <c r="E118" s="28">
        <v>0.25</v>
      </c>
      <c r="F118" s="28">
        <v>0</v>
      </c>
      <c r="G118" s="28"/>
      <c r="H118" s="31" t="s">
        <v>69</v>
      </c>
      <c r="I118" s="28" t="s">
        <v>43</v>
      </c>
      <c r="J118" s="28">
        <v>2</v>
      </c>
      <c r="K118" s="28">
        <v>2</v>
      </c>
      <c r="L118" s="28"/>
      <c r="M118" s="28"/>
    </row>
    <row r="119" spans="1:13" ht="15">
      <c r="A119" s="13">
        <v>2</v>
      </c>
      <c r="B119" s="30" t="s">
        <v>93</v>
      </c>
      <c r="C119" s="198" t="s">
        <v>75</v>
      </c>
      <c r="D119" s="28">
        <v>0.25</v>
      </c>
      <c r="E119" s="28">
        <v>0.25</v>
      </c>
      <c r="F119" s="28">
        <v>0</v>
      </c>
      <c r="G119" s="28"/>
      <c r="H119" s="31" t="s">
        <v>69</v>
      </c>
      <c r="I119" s="28" t="s">
        <v>43</v>
      </c>
      <c r="J119" s="28">
        <v>2</v>
      </c>
      <c r="K119" s="28">
        <v>2</v>
      </c>
      <c r="L119" s="28"/>
      <c r="M119" s="28"/>
    </row>
    <row r="120" spans="1:13" ht="15">
      <c r="A120" s="30">
        <v>3</v>
      </c>
      <c r="B120" s="30" t="s">
        <v>94</v>
      </c>
      <c r="C120" s="198" t="s">
        <v>75</v>
      </c>
      <c r="D120" s="28">
        <v>0.5</v>
      </c>
      <c r="E120" s="28">
        <v>0.5</v>
      </c>
      <c r="F120" s="28">
        <v>0</v>
      </c>
      <c r="G120" s="28"/>
      <c r="H120" s="31" t="s">
        <v>69</v>
      </c>
      <c r="I120" s="28" t="s">
        <v>43</v>
      </c>
      <c r="J120" s="28">
        <v>4</v>
      </c>
      <c r="K120" s="28">
        <v>4</v>
      </c>
      <c r="L120" s="28"/>
      <c r="M120" s="28"/>
    </row>
    <row r="121" spans="1:13" ht="15.75" thickBot="1">
      <c r="A121" s="30"/>
      <c r="B121" s="30"/>
      <c r="C121" s="198"/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1:13" ht="15.75" thickBot="1">
      <c r="A122" s="27"/>
      <c r="B122" s="91" t="s">
        <v>95</v>
      </c>
      <c r="C122" s="219" t="s">
        <v>75</v>
      </c>
      <c r="D122" s="92">
        <f>SUM(D120,D119,D118,D103,D102,D94,D92,D90,D89,D83,D81,D79)</f>
        <v>30</v>
      </c>
      <c r="E122" s="92">
        <f>SUM(E120,E119,E118,E103,E102,E94,E92,E90,E89,E83,E81,E79)</f>
        <v>16</v>
      </c>
      <c r="F122" s="92">
        <f>SUM(F120,F119,F118,F103,F102,F94,F92,F90,F89,F83,F81,F79)</f>
        <v>14</v>
      </c>
      <c r="G122" s="92"/>
      <c r="H122" s="92"/>
      <c r="I122" s="92"/>
      <c r="J122" s="92">
        <f>SUM(J120,J119,J118,J103,J102,J94,J92,J90,J89,J83,J81,J79)</f>
        <v>240</v>
      </c>
      <c r="K122" s="92">
        <f>SUM(K120,K119,K118,K103,K102,K94,K92,K90,K89,K83,K81,K79)</f>
        <v>76</v>
      </c>
      <c r="L122" s="92">
        <f>SUM(L120,L119,L118,L103,L102,L94,L92,L90,L89,L83,L81,L79)</f>
        <v>164</v>
      </c>
      <c r="M122" s="92">
        <f>SUM(M120,M119,M118,M103,M102,M94,M92,M90,M89,M83,M81,M79)</f>
        <v>158</v>
      </c>
    </row>
    <row r="123" spans="1:13" ht="15.75" thickBot="1">
      <c r="A123" s="93">
        <v>1</v>
      </c>
      <c r="B123" s="91" t="s">
        <v>96</v>
      </c>
      <c r="C123" s="219" t="s">
        <v>76</v>
      </c>
      <c r="D123" s="92">
        <f>SUM(D105,D104,D96,D95,D93,D91,D82,D80)</f>
        <v>30</v>
      </c>
      <c r="E123" s="92">
        <f>SUM(E105,E104,E96,E95,E93,E91,E82,E80)</f>
        <v>16</v>
      </c>
      <c r="F123" s="92">
        <f>SUM(F105,F104,F96,F95,F93,F91,F82,F80)</f>
        <v>14</v>
      </c>
      <c r="G123" s="92"/>
      <c r="H123" s="92"/>
      <c r="I123" s="92"/>
      <c r="J123" s="92">
        <f>SUM(J105,J104,J96,J95,J93,J91,J82,J80)</f>
        <v>224</v>
      </c>
      <c r="K123" s="92">
        <f>SUM(K105,K104,K96,K95,K93,K91,K82,K80)</f>
        <v>100</v>
      </c>
      <c r="L123" s="92">
        <f>SUM(L105,L104,L96,L95,L93,L91,L82,L80)</f>
        <v>124</v>
      </c>
      <c r="M123" s="92">
        <f>SUM(M105,M104,M96,M95,M93,M91,M82,M80)</f>
        <v>186</v>
      </c>
    </row>
    <row r="124" spans="1:13" ht="29.25" customHeight="1" thickBot="1">
      <c r="A124" s="109"/>
      <c r="B124" s="347" t="s">
        <v>97</v>
      </c>
      <c r="C124" s="348"/>
      <c r="D124" s="95">
        <f>SUM(D122:D123)</f>
        <v>60</v>
      </c>
      <c r="E124" s="96">
        <f>SUM(E122:E123)</f>
        <v>32</v>
      </c>
      <c r="F124" s="97">
        <f>SUM(F122:F123)</f>
        <v>28</v>
      </c>
      <c r="G124" s="97"/>
      <c r="H124" s="97"/>
      <c r="I124" s="98"/>
      <c r="J124" s="99">
        <f>SUM(J122:J123)</f>
        <v>464</v>
      </c>
      <c r="K124" s="100">
        <f>SUM(K122:K123)</f>
        <v>176</v>
      </c>
      <c r="L124" s="98">
        <f>SUM(L122:L123)</f>
        <v>288</v>
      </c>
      <c r="M124" s="98">
        <f>SUM(M122:M123)</f>
        <v>344</v>
      </c>
    </row>
    <row r="125" spans="1:13" ht="15">
      <c r="A125" s="60"/>
      <c r="B125" s="61"/>
      <c r="C125" s="217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</row>
    <row r="126" spans="2:7" ht="15.75" thickBot="1">
      <c r="B126" s="4" t="s">
        <v>98</v>
      </c>
      <c r="G126" s="87"/>
    </row>
    <row r="127" spans="1:13" ht="15">
      <c r="A127" s="5" t="s">
        <v>6</v>
      </c>
      <c r="B127" s="6"/>
      <c r="C127" s="234"/>
      <c r="D127" s="342" t="s">
        <v>7</v>
      </c>
      <c r="E127" s="343"/>
      <c r="F127" s="343"/>
      <c r="G127" s="241" t="s">
        <v>8</v>
      </c>
      <c r="H127" s="242" t="s">
        <v>9</v>
      </c>
      <c r="I127" s="243" t="s">
        <v>10</v>
      </c>
      <c r="J127" s="344" t="s">
        <v>11</v>
      </c>
      <c r="K127" s="345"/>
      <c r="L127" s="345"/>
      <c r="M127" s="346"/>
    </row>
    <row r="128" spans="1:13" ht="15">
      <c r="A128" s="7"/>
      <c r="B128" s="8" t="s">
        <v>12</v>
      </c>
      <c r="C128" s="195" t="s">
        <v>13</v>
      </c>
      <c r="D128" s="10" t="s">
        <v>14</v>
      </c>
      <c r="E128" s="244" t="s">
        <v>15</v>
      </c>
      <c r="F128" s="245" t="s">
        <v>16</v>
      </c>
      <c r="G128" s="246" t="s">
        <v>17</v>
      </c>
      <c r="H128" s="9" t="s">
        <v>18</v>
      </c>
      <c r="I128" s="140" t="s">
        <v>19</v>
      </c>
      <c r="J128" s="11" t="s">
        <v>14</v>
      </c>
      <c r="K128" s="339" t="s">
        <v>20</v>
      </c>
      <c r="L128" s="339"/>
      <c r="M128" s="12" t="s">
        <v>21</v>
      </c>
    </row>
    <row r="129" spans="1:13" ht="15">
      <c r="A129" s="13"/>
      <c r="B129" s="8" t="s">
        <v>22</v>
      </c>
      <c r="C129" s="196"/>
      <c r="D129" s="10"/>
      <c r="E129" s="244" t="s">
        <v>23</v>
      </c>
      <c r="F129" s="247" t="s">
        <v>24</v>
      </c>
      <c r="G129" s="244" t="s">
        <v>25</v>
      </c>
      <c r="H129" s="9"/>
      <c r="I129" s="140" t="s">
        <v>26</v>
      </c>
      <c r="J129" s="248"/>
      <c r="K129" s="16" t="s">
        <v>27</v>
      </c>
      <c r="L129" s="17" t="s">
        <v>28</v>
      </c>
      <c r="M129" s="18"/>
    </row>
    <row r="130" spans="1:13" ht="15">
      <c r="A130" s="15"/>
      <c r="B130" s="8"/>
      <c r="C130" s="217"/>
      <c r="D130" s="10"/>
      <c r="E130" s="244" t="s">
        <v>29</v>
      </c>
      <c r="F130" s="247" t="s">
        <v>30</v>
      </c>
      <c r="G130" s="244" t="s">
        <v>31</v>
      </c>
      <c r="H130" s="181"/>
      <c r="I130" s="140" t="s">
        <v>32</v>
      </c>
      <c r="J130" s="248"/>
      <c r="K130" s="80"/>
      <c r="L130" s="244"/>
      <c r="M130" s="18"/>
    </row>
    <row r="131" spans="1:13" ht="15">
      <c r="A131" s="15"/>
      <c r="B131" s="20"/>
      <c r="C131" s="235"/>
      <c r="D131" s="10"/>
      <c r="E131" s="244" t="s">
        <v>33</v>
      </c>
      <c r="F131" s="247"/>
      <c r="G131" s="244" t="s">
        <v>34</v>
      </c>
      <c r="H131" s="9"/>
      <c r="I131" s="10" t="s">
        <v>35</v>
      </c>
      <c r="J131" s="79"/>
      <c r="K131" s="80"/>
      <c r="L131" s="81"/>
      <c r="M131" s="82"/>
    </row>
    <row r="132" spans="1:13" ht="15">
      <c r="A132" s="15"/>
      <c r="B132" s="20"/>
      <c r="C132" s="235"/>
      <c r="D132" s="10"/>
      <c r="E132" s="244"/>
      <c r="F132" s="247"/>
      <c r="G132" s="244"/>
      <c r="H132" s="9"/>
      <c r="I132" s="10"/>
      <c r="J132" s="79"/>
      <c r="K132" s="80"/>
      <c r="L132" s="81"/>
      <c r="M132" s="82"/>
    </row>
    <row r="133" spans="1:13" ht="15.75" thickBot="1">
      <c r="A133" s="22"/>
      <c r="B133" s="23"/>
      <c r="C133" s="216"/>
      <c r="D133" s="34"/>
      <c r="E133" s="249"/>
      <c r="F133" s="250"/>
      <c r="G133" s="249"/>
      <c r="H133" s="87"/>
      <c r="I133" s="34"/>
      <c r="J133" s="35"/>
      <c r="K133" s="36"/>
      <c r="L133" s="37"/>
      <c r="M133" s="38"/>
    </row>
    <row r="134" spans="1:13" ht="15.75" thickBot="1">
      <c r="A134" s="22"/>
      <c r="B134" s="24" t="s">
        <v>36</v>
      </c>
      <c r="C134" s="236"/>
      <c r="D134" s="87"/>
      <c r="E134" s="87"/>
      <c r="F134" s="87"/>
      <c r="G134" s="87"/>
      <c r="H134" s="87"/>
      <c r="I134" s="87"/>
      <c r="J134" s="87"/>
      <c r="K134" s="87"/>
      <c r="L134" s="87"/>
      <c r="M134" s="251"/>
    </row>
    <row r="135" spans="1:13" ht="15">
      <c r="A135" s="25" t="s">
        <v>37</v>
      </c>
      <c r="B135" s="26" t="s">
        <v>38</v>
      </c>
      <c r="C135" s="207"/>
      <c r="D135" s="62"/>
      <c r="E135" s="62"/>
      <c r="F135" s="62"/>
      <c r="G135" s="62"/>
      <c r="H135" s="62"/>
      <c r="I135" s="62"/>
      <c r="J135" s="62"/>
      <c r="K135" s="62"/>
      <c r="L135" s="62"/>
      <c r="M135" s="29"/>
    </row>
    <row r="136" spans="1:13" ht="15">
      <c r="A136" s="30"/>
      <c r="B136" s="27" t="s">
        <v>99</v>
      </c>
      <c r="C136" s="198"/>
      <c r="D136" s="28"/>
      <c r="E136" s="28"/>
      <c r="F136" s="28"/>
      <c r="G136" s="28"/>
      <c r="H136" s="28"/>
      <c r="I136" s="28"/>
      <c r="J136" s="28"/>
      <c r="K136" s="28"/>
      <c r="L136" s="28"/>
      <c r="M136" s="33"/>
    </row>
    <row r="137" spans="1:13" ht="15.75" thickBot="1">
      <c r="A137" s="30">
        <v>1</v>
      </c>
      <c r="B137" s="30" t="s">
        <v>100</v>
      </c>
      <c r="C137" s="198" t="s">
        <v>101</v>
      </c>
      <c r="D137" s="188">
        <v>2</v>
      </c>
      <c r="E137" s="188">
        <v>1</v>
      </c>
      <c r="F137" s="188">
        <v>1</v>
      </c>
      <c r="G137" s="28">
        <v>0</v>
      </c>
      <c r="H137" s="31" t="s">
        <v>42</v>
      </c>
      <c r="I137" s="28" t="s">
        <v>43</v>
      </c>
      <c r="J137" s="28">
        <v>10</v>
      </c>
      <c r="K137" s="28"/>
      <c r="L137" s="28">
        <v>10</v>
      </c>
      <c r="M137" s="110">
        <v>15</v>
      </c>
    </row>
    <row r="138" spans="1:13" ht="15.75" thickBot="1">
      <c r="A138" s="22"/>
      <c r="B138" s="23" t="s">
        <v>47</v>
      </c>
      <c r="C138" s="200"/>
      <c r="D138" s="35">
        <f>SUM(D136:D137)</f>
        <v>2</v>
      </c>
      <c r="E138" s="36">
        <f>SUM(E136:E137)</f>
        <v>1</v>
      </c>
      <c r="F138" s="37">
        <f>SUM(F136:F137)</f>
        <v>1</v>
      </c>
      <c r="G138" s="37">
        <v>0</v>
      </c>
      <c r="H138" s="37" t="s">
        <v>48</v>
      </c>
      <c r="I138" s="38" t="s">
        <v>48</v>
      </c>
      <c r="J138" s="39">
        <f>SUM(J136:J137)</f>
        <v>10</v>
      </c>
      <c r="K138" s="37"/>
      <c r="L138" s="37">
        <f>SUM(L136:L137)</f>
        <v>10</v>
      </c>
      <c r="M138" s="40">
        <f>SUM(M136:M137)</f>
        <v>15</v>
      </c>
    </row>
    <row r="139" spans="1:13" ht="15">
      <c r="A139" s="41"/>
      <c r="B139" s="42" t="s">
        <v>49</v>
      </c>
      <c r="C139" s="201"/>
      <c r="D139" s="43">
        <v>0</v>
      </c>
      <c r="E139" s="44">
        <v>0</v>
      </c>
      <c r="F139" s="45">
        <v>0</v>
      </c>
      <c r="G139" s="45">
        <v>0</v>
      </c>
      <c r="H139" s="46" t="s">
        <v>48</v>
      </c>
      <c r="I139" s="47" t="s">
        <v>48</v>
      </c>
      <c r="J139" s="182">
        <v>0</v>
      </c>
      <c r="K139" s="45">
        <v>0</v>
      </c>
      <c r="L139" s="45">
        <v>0</v>
      </c>
      <c r="M139" s="48">
        <v>0</v>
      </c>
    </row>
    <row r="140" spans="1:13" ht="15.75" thickBot="1">
      <c r="A140" s="49"/>
      <c r="B140" s="50" t="s">
        <v>50</v>
      </c>
      <c r="C140" s="202"/>
      <c r="D140" s="51">
        <v>0</v>
      </c>
      <c r="E140" s="52">
        <v>0</v>
      </c>
      <c r="F140" s="53">
        <v>0</v>
      </c>
      <c r="G140" s="53">
        <v>0</v>
      </c>
      <c r="H140" s="37" t="s">
        <v>48</v>
      </c>
      <c r="I140" s="38" t="s">
        <v>48</v>
      </c>
      <c r="J140" s="54">
        <v>0</v>
      </c>
      <c r="K140" s="53">
        <v>0</v>
      </c>
      <c r="L140" s="53">
        <v>0</v>
      </c>
      <c r="M140" s="12">
        <v>0</v>
      </c>
    </row>
    <row r="141" spans="1:256" s="30" customFormat="1" ht="15.75" thickBot="1">
      <c r="A141" s="55" t="s">
        <v>44</v>
      </c>
      <c r="B141" s="56" t="s">
        <v>51</v>
      </c>
      <c r="C141" s="203"/>
      <c r="D141" s="57"/>
      <c r="E141" s="57"/>
      <c r="F141" s="58"/>
      <c r="G141" s="58"/>
      <c r="H141" s="58"/>
      <c r="I141" s="58"/>
      <c r="J141" s="58"/>
      <c r="K141" s="58"/>
      <c r="L141" s="58"/>
      <c r="M141" s="59"/>
      <c r="N141" s="21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  <c r="IV141" s="19"/>
    </row>
    <row r="142" spans="1:256" ht="15">
      <c r="A142" s="69"/>
      <c r="B142" s="104" t="s">
        <v>99</v>
      </c>
      <c r="C142" s="201"/>
      <c r="D142" s="43"/>
      <c r="E142" s="44"/>
      <c r="F142" s="45"/>
      <c r="G142" s="45"/>
      <c r="H142" s="71"/>
      <c r="I142" s="48"/>
      <c r="J142" s="182"/>
      <c r="K142" s="45"/>
      <c r="L142" s="45"/>
      <c r="M142" s="48"/>
      <c r="N142" s="21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  <c r="IV142" s="19"/>
    </row>
    <row r="143" spans="1:256" ht="15">
      <c r="A143" s="69">
        <v>1</v>
      </c>
      <c r="B143" s="70" t="s">
        <v>102</v>
      </c>
      <c r="C143" s="201" t="s">
        <v>91</v>
      </c>
      <c r="D143" s="43">
        <v>3</v>
      </c>
      <c r="E143" s="44">
        <v>2</v>
      </c>
      <c r="F143" s="45">
        <v>1</v>
      </c>
      <c r="G143" s="45">
        <v>1</v>
      </c>
      <c r="H143" s="71" t="s">
        <v>42</v>
      </c>
      <c r="I143" s="48" t="s">
        <v>43</v>
      </c>
      <c r="J143" s="182">
        <v>28</v>
      </c>
      <c r="K143" s="45">
        <v>18</v>
      </c>
      <c r="L143" s="45">
        <v>10</v>
      </c>
      <c r="M143" s="48">
        <v>22</v>
      </c>
      <c r="N143" s="21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</row>
    <row r="144" spans="1:256" ht="15">
      <c r="A144" s="69">
        <v>2</v>
      </c>
      <c r="B144" s="64" t="s">
        <v>103</v>
      </c>
      <c r="C144" s="205" t="s">
        <v>101</v>
      </c>
      <c r="D144" s="66">
        <v>6</v>
      </c>
      <c r="E144" s="67">
        <v>3</v>
      </c>
      <c r="F144" s="28">
        <v>3</v>
      </c>
      <c r="G144" s="28">
        <v>3</v>
      </c>
      <c r="H144" s="31" t="s">
        <v>53</v>
      </c>
      <c r="I144" s="68" t="s">
        <v>43</v>
      </c>
      <c r="J144" s="189">
        <v>36</v>
      </c>
      <c r="K144" s="188">
        <v>18</v>
      </c>
      <c r="L144" s="188">
        <v>18</v>
      </c>
      <c r="M144" s="68">
        <v>39</v>
      </c>
      <c r="N144" s="21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</row>
    <row r="145" spans="1:256" ht="15">
      <c r="A145" s="69">
        <v>3</v>
      </c>
      <c r="B145" s="64" t="s">
        <v>104</v>
      </c>
      <c r="C145" s="205" t="s">
        <v>91</v>
      </c>
      <c r="D145" s="66">
        <v>3</v>
      </c>
      <c r="E145" s="67">
        <v>2</v>
      </c>
      <c r="F145" s="28">
        <v>1</v>
      </c>
      <c r="G145" s="28">
        <v>1</v>
      </c>
      <c r="H145" s="31" t="s">
        <v>42</v>
      </c>
      <c r="I145" s="68" t="s">
        <v>43</v>
      </c>
      <c r="J145" s="105">
        <v>28</v>
      </c>
      <c r="K145" s="28">
        <v>18</v>
      </c>
      <c r="L145" s="28">
        <v>10</v>
      </c>
      <c r="M145" s="68">
        <v>22</v>
      </c>
      <c r="N145" s="21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  <c r="IV145" s="19"/>
    </row>
    <row r="146" spans="1:256" ht="15">
      <c r="A146" s="69">
        <v>4</v>
      </c>
      <c r="B146" s="106" t="s">
        <v>105</v>
      </c>
      <c r="C146" s="202" t="s">
        <v>101</v>
      </c>
      <c r="D146" s="51">
        <v>6</v>
      </c>
      <c r="E146" s="52">
        <v>3</v>
      </c>
      <c r="F146" s="53">
        <v>3</v>
      </c>
      <c r="G146" s="53">
        <v>3</v>
      </c>
      <c r="H146" s="111" t="s">
        <v>53</v>
      </c>
      <c r="I146" s="12" t="s">
        <v>43</v>
      </c>
      <c r="J146" s="54">
        <v>28</v>
      </c>
      <c r="K146" s="53">
        <v>18</v>
      </c>
      <c r="L146" s="53">
        <v>10</v>
      </c>
      <c r="M146" s="12">
        <v>47</v>
      </c>
      <c r="N146" s="21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  <c r="IV146" s="19"/>
    </row>
    <row r="147" spans="1:256" ht="15">
      <c r="A147" s="69">
        <v>5</v>
      </c>
      <c r="B147" s="64" t="s">
        <v>106</v>
      </c>
      <c r="C147" s="205" t="s">
        <v>91</v>
      </c>
      <c r="D147" s="66">
        <v>6</v>
      </c>
      <c r="E147" s="67">
        <v>3</v>
      </c>
      <c r="F147" s="28">
        <v>3</v>
      </c>
      <c r="G147" s="28">
        <v>3</v>
      </c>
      <c r="H147" s="31" t="s">
        <v>53</v>
      </c>
      <c r="I147" s="68" t="s">
        <v>43</v>
      </c>
      <c r="J147" s="105">
        <v>36</v>
      </c>
      <c r="K147" s="28">
        <v>18</v>
      </c>
      <c r="L147" s="28">
        <v>18</v>
      </c>
      <c r="M147" s="68">
        <v>39</v>
      </c>
      <c r="N147" s="21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  <c r="IV147" s="19"/>
    </row>
    <row r="148" spans="1:256" ht="15">
      <c r="A148" s="112">
        <v>6</v>
      </c>
      <c r="B148" s="113" t="s">
        <v>107</v>
      </c>
      <c r="C148" s="221" t="s">
        <v>101</v>
      </c>
      <c r="D148" s="114">
        <v>4</v>
      </c>
      <c r="E148" s="115">
        <v>2</v>
      </c>
      <c r="F148" s="31">
        <v>2</v>
      </c>
      <c r="G148" s="31">
        <v>2</v>
      </c>
      <c r="H148" s="31" t="s">
        <v>53</v>
      </c>
      <c r="I148" s="116" t="s">
        <v>43</v>
      </c>
      <c r="J148" s="117">
        <v>36</v>
      </c>
      <c r="K148" s="31">
        <v>18</v>
      </c>
      <c r="L148" s="31">
        <v>18</v>
      </c>
      <c r="M148" s="116">
        <v>14</v>
      </c>
      <c r="N148" s="21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  <c r="IV148" s="19"/>
    </row>
    <row r="149" spans="1:256" ht="15.75" thickBot="1">
      <c r="A149" s="41"/>
      <c r="B149" s="70" t="s">
        <v>47</v>
      </c>
      <c r="C149" s="201"/>
      <c r="D149" s="43">
        <f>SUM(D142:D148)</f>
        <v>28</v>
      </c>
      <c r="E149" s="44">
        <f>SUM(E142:E148)</f>
        <v>15</v>
      </c>
      <c r="F149" s="44">
        <f>SUM(F142:F148)</f>
        <v>13</v>
      </c>
      <c r="G149" s="44">
        <f>SUM(G142:G148)</f>
        <v>13</v>
      </c>
      <c r="H149" s="28" t="s">
        <v>48</v>
      </c>
      <c r="I149" s="28" t="s">
        <v>48</v>
      </c>
      <c r="J149" s="183">
        <f>SUM(J142:J148)</f>
        <v>192</v>
      </c>
      <c r="K149" s="45">
        <f>SUM(K142:K148)</f>
        <v>108</v>
      </c>
      <c r="L149" s="45">
        <f>SUM(L142:L148)</f>
        <v>84</v>
      </c>
      <c r="M149" s="45">
        <f>SUM(M142:M148)</f>
        <v>183</v>
      </c>
      <c r="N149" s="21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  <c r="IV149" s="19"/>
    </row>
    <row r="150" spans="1:256" ht="15.75" thickBot="1">
      <c r="A150" s="41"/>
      <c r="B150" s="42" t="s">
        <v>49</v>
      </c>
      <c r="C150" s="201"/>
      <c r="D150" s="43">
        <v>13</v>
      </c>
      <c r="E150" s="44">
        <v>0</v>
      </c>
      <c r="F150" s="45">
        <v>13</v>
      </c>
      <c r="G150" s="45">
        <v>13</v>
      </c>
      <c r="H150" s="28" t="s">
        <v>48</v>
      </c>
      <c r="I150" s="28" t="s">
        <v>48</v>
      </c>
      <c r="J150" s="183">
        <v>180</v>
      </c>
      <c r="K150" s="45">
        <v>120</v>
      </c>
      <c r="L150" s="45">
        <v>60</v>
      </c>
      <c r="M150" s="48">
        <v>85</v>
      </c>
      <c r="N150" s="21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</row>
    <row r="151" spans="1:256" s="103" customFormat="1" ht="15.75" thickBot="1">
      <c r="A151" s="49"/>
      <c r="B151" s="50" t="s">
        <v>50</v>
      </c>
      <c r="C151" s="202"/>
      <c r="D151" s="51">
        <v>0</v>
      </c>
      <c r="E151" s="52">
        <v>0</v>
      </c>
      <c r="F151" s="53">
        <v>0</v>
      </c>
      <c r="G151" s="53">
        <v>0</v>
      </c>
      <c r="H151" s="28" t="s">
        <v>48</v>
      </c>
      <c r="I151" s="28" t="s">
        <v>48</v>
      </c>
      <c r="J151" s="72">
        <v>0</v>
      </c>
      <c r="K151" s="53">
        <v>0</v>
      </c>
      <c r="L151" s="53">
        <v>0</v>
      </c>
      <c r="M151" s="12">
        <v>0</v>
      </c>
      <c r="N151" s="21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</row>
    <row r="152" spans="1:256" s="103" customFormat="1" ht="15.75" thickBot="1">
      <c r="A152" s="25" t="s">
        <v>75</v>
      </c>
      <c r="B152" s="26" t="s">
        <v>56</v>
      </c>
      <c r="C152" s="207"/>
      <c r="D152" s="62"/>
      <c r="E152" s="62"/>
      <c r="F152" s="62"/>
      <c r="G152" s="62"/>
      <c r="H152" s="181"/>
      <c r="I152" s="181"/>
      <c r="J152" s="62"/>
      <c r="K152" s="62"/>
      <c r="L152" s="62"/>
      <c r="M152" s="29"/>
      <c r="N152" s="21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  <c r="IV152" s="19"/>
    </row>
    <row r="153" spans="1:256" s="103" customFormat="1" ht="15.75" thickBot="1">
      <c r="A153" s="30"/>
      <c r="B153" s="27" t="s">
        <v>99</v>
      </c>
      <c r="C153" s="199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21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  <c r="IV153" s="19"/>
    </row>
    <row r="154" spans="1:256" s="103" customFormat="1" ht="15.75" thickBot="1">
      <c r="A154" s="30">
        <v>1</v>
      </c>
      <c r="B154" s="73" t="s">
        <v>108</v>
      </c>
      <c r="C154" s="199" t="s">
        <v>91</v>
      </c>
      <c r="D154" s="31">
        <v>6</v>
      </c>
      <c r="E154" s="31">
        <v>3</v>
      </c>
      <c r="F154" s="31">
        <v>3</v>
      </c>
      <c r="G154" s="31">
        <v>0</v>
      </c>
      <c r="H154" s="31" t="s">
        <v>53</v>
      </c>
      <c r="I154" s="31" t="s">
        <v>43</v>
      </c>
      <c r="J154" s="31">
        <v>28</v>
      </c>
      <c r="K154" s="31">
        <v>18</v>
      </c>
      <c r="L154" s="31">
        <v>10</v>
      </c>
      <c r="M154" s="31">
        <v>47</v>
      </c>
      <c r="N154" s="21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  <c r="IV154" s="19"/>
    </row>
    <row r="155" spans="1:256" s="103" customFormat="1" ht="15.75" thickBot="1">
      <c r="A155" s="30">
        <v>2</v>
      </c>
      <c r="B155" s="73" t="s">
        <v>109</v>
      </c>
      <c r="C155" s="199" t="s">
        <v>91</v>
      </c>
      <c r="D155" s="31">
        <v>4</v>
      </c>
      <c r="E155" s="31">
        <v>2</v>
      </c>
      <c r="F155" s="31">
        <v>2</v>
      </c>
      <c r="G155" s="31">
        <v>2</v>
      </c>
      <c r="H155" s="31" t="s">
        <v>53</v>
      </c>
      <c r="I155" s="31" t="s">
        <v>43</v>
      </c>
      <c r="J155" s="184">
        <v>36</v>
      </c>
      <c r="K155" s="184">
        <v>18</v>
      </c>
      <c r="L155" s="31">
        <v>18</v>
      </c>
      <c r="M155" s="31">
        <v>14</v>
      </c>
      <c r="N155" s="21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  <c r="IV155" s="19"/>
    </row>
    <row r="156" spans="1:256" s="103" customFormat="1" ht="15.75" thickBot="1">
      <c r="A156" s="30">
        <v>3</v>
      </c>
      <c r="B156" s="73" t="s">
        <v>110</v>
      </c>
      <c r="C156" s="199" t="s">
        <v>91</v>
      </c>
      <c r="D156" s="31">
        <v>3</v>
      </c>
      <c r="E156" s="31">
        <v>2</v>
      </c>
      <c r="F156" s="31">
        <v>1</v>
      </c>
      <c r="G156" s="31">
        <v>0</v>
      </c>
      <c r="H156" s="31" t="s">
        <v>42</v>
      </c>
      <c r="I156" s="31" t="s">
        <v>43</v>
      </c>
      <c r="J156" s="31">
        <v>20</v>
      </c>
      <c r="K156" s="31">
        <v>10</v>
      </c>
      <c r="L156" s="31">
        <v>10</v>
      </c>
      <c r="M156" s="31">
        <v>30</v>
      </c>
      <c r="N156" s="21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  <c r="IV156" s="19"/>
    </row>
    <row r="157" spans="1:256" s="103" customFormat="1" ht="15.75" thickBot="1">
      <c r="A157" s="30">
        <v>4</v>
      </c>
      <c r="B157" s="73" t="s">
        <v>111</v>
      </c>
      <c r="C157" s="199" t="s">
        <v>91</v>
      </c>
      <c r="D157" s="31">
        <v>2</v>
      </c>
      <c r="E157" s="31">
        <v>1</v>
      </c>
      <c r="F157" s="31">
        <v>1</v>
      </c>
      <c r="G157" s="31">
        <v>0</v>
      </c>
      <c r="H157" s="31" t="s">
        <v>42</v>
      </c>
      <c r="I157" s="31" t="s">
        <v>43</v>
      </c>
      <c r="J157" s="31">
        <v>20</v>
      </c>
      <c r="K157" s="31">
        <v>10</v>
      </c>
      <c r="L157" s="31">
        <v>10</v>
      </c>
      <c r="M157" s="31">
        <v>5</v>
      </c>
      <c r="N157" s="21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</row>
    <row r="158" spans="1:256" s="103" customFormat="1" ht="15.75" thickBot="1">
      <c r="A158" s="30">
        <v>5</v>
      </c>
      <c r="B158" s="73" t="s">
        <v>112</v>
      </c>
      <c r="C158" s="199" t="s">
        <v>101</v>
      </c>
      <c r="D158" s="186">
        <v>3</v>
      </c>
      <c r="E158" s="31">
        <v>2</v>
      </c>
      <c r="F158" s="31">
        <v>1</v>
      </c>
      <c r="G158" s="31">
        <v>1</v>
      </c>
      <c r="H158" s="31" t="s">
        <v>42</v>
      </c>
      <c r="I158" s="31" t="s">
        <v>43</v>
      </c>
      <c r="J158" s="186">
        <v>28</v>
      </c>
      <c r="K158" s="31">
        <v>10</v>
      </c>
      <c r="L158" s="186">
        <v>18</v>
      </c>
      <c r="M158" s="31">
        <v>22</v>
      </c>
      <c r="N158" s="21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  <c r="IV158" s="19"/>
    </row>
    <row r="159" spans="1:256" ht="15">
      <c r="A159" s="30">
        <v>6</v>
      </c>
      <c r="B159" s="73" t="s">
        <v>113</v>
      </c>
      <c r="C159" s="199" t="s">
        <v>91</v>
      </c>
      <c r="D159" s="31">
        <v>3</v>
      </c>
      <c r="E159" s="31">
        <v>2</v>
      </c>
      <c r="F159" s="31">
        <v>1</v>
      </c>
      <c r="G159" s="31">
        <v>1</v>
      </c>
      <c r="H159" s="31" t="s">
        <v>53</v>
      </c>
      <c r="I159" s="31" t="s">
        <v>43</v>
      </c>
      <c r="J159" s="31">
        <v>20</v>
      </c>
      <c r="K159" s="31">
        <v>10</v>
      </c>
      <c r="L159" s="31">
        <v>10</v>
      </c>
      <c r="M159" s="31">
        <v>30</v>
      </c>
      <c r="N159" s="21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  <c r="IV159" s="19"/>
    </row>
    <row r="160" spans="1:256" ht="15">
      <c r="A160" s="30">
        <v>7</v>
      </c>
      <c r="B160" s="30" t="s">
        <v>114</v>
      </c>
      <c r="C160" s="198" t="s">
        <v>101</v>
      </c>
      <c r="D160" s="28">
        <v>2</v>
      </c>
      <c r="E160" s="28">
        <v>1</v>
      </c>
      <c r="F160" s="28">
        <v>1</v>
      </c>
      <c r="G160" s="28">
        <v>1</v>
      </c>
      <c r="H160" s="31" t="s">
        <v>42</v>
      </c>
      <c r="I160" s="31" t="s">
        <v>43</v>
      </c>
      <c r="J160" s="28">
        <v>28</v>
      </c>
      <c r="K160" s="28">
        <v>18</v>
      </c>
      <c r="L160" s="28">
        <v>10</v>
      </c>
      <c r="M160" s="28">
        <v>0</v>
      </c>
      <c r="N160" s="21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  <c r="IV160" s="19"/>
    </row>
    <row r="161" spans="1:256" ht="15">
      <c r="A161" s="30">
        <v>8</v>
      </c>
      <c r="B161" s="73" t="s">
        <v>64</v>
      </c>
      <c r="C161" s="199" t="s">
        <v>101</v>
      </c>
      <c r="D161" s="28">
        <v>2</v>
      </c>
      <c r="E161" s="28">
        <v>1</v>
      </c>
      <c r="F161" s="28">
        <v>1</v>
      </c>
      <c r="G161" s="28">
        <v>0</v>
      </c>
      <c r="H161" s="31" t="s">
        <v>42</v>
      </c>
      <c r="I161" s="31" t="s">
        <v>65</v>
      </c>
      <c r="J161" s="28">
        <v>20</v>
      </c>
      <c r="K161" s="28">
        <v>10</v>
      </c>
      <c r="L161" s="28">
        <v>10</v>
      </c>
      <c r="M161" s="28">
        <v>5</v>
      </c>
      <c r="N161" s="21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  <c r="IV161" s="19"/>
    </row>
    <row r="162" spans="1:256" ht="15">
      <c r="A162" s="30">
        <v>9</v>
      </c>
      <c r="B162" s="73" t="s">
        <v>64</v>
      </c>
      <c r="C162" s="199" t="s">
        <v>101</v>
      </c>
      <c r="D162" s="28">
        <v>2</v>
      </c>
      <c r="E162" s="28">
        <v>1</v>
      </c>
      <c r="F162" s="28">
        <v>1</v>
      </c>
      <c r="G162" s="28">
        <v>0</v>
      </c>
      <c r="H162" s="31" t="s">
        <v>42</v>
      </c>
      <c r="I162" s="31" t="s">
        <v>65</v>
      </c>
      <c r="J162" s="28">
        <v>20</v>
      </c>
      <c r="K162" s="28">
        <v>10</v>
      </c>
      <c r="L162" s="28">
        <v>10</v>
      </c>
      <c r="M162" s="28">
        <v>5</v>
      </c>
      <c r="N162" s="21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  <c r="IV162" s="19"/>
    </row>
    <row r="163" spans="1:256" ht="15">
      <c r="A163" s="30"/>
      <c r="B163" s="30" t="s">
        <v>47</v>
      </c>
      <c r="C163" s="198"/>
      <c r="D163" s="28">
        <f>SUM(D153:D162)</f>
        <v>27</v>
      </c>
      <c r="E163" s="28">
        <f>SUM(E153:E162)</f>
        <v>15</v>
      </c>
      <c r="F163" s="28">
        <f>SUM(F153:F162)</f>
        <v>12</v>
      </c>
      <c r="G163" s="28">
        <f>SUM(G153:G162)</f>
        <v>5</v>
      </c>
      <c r="H163" s="28" t="s">
        <v>48</v>
      </c>
      <c r="I163" s="28" t="s">
        <v>48</v>
      </c>
      <c r="J163" s="28">
        <f>SUM(J153:J162)</f>
        <v>220</v>
      </c>
      <c r="K163" s="28">
        <f>SUM(K153:K162)</f>
        <v>114</v>
      </c>
      <c r="L163" s="28">
        <f>SUM(L153:L162)</f>
        <v>106</v>
      </c>
      <c r="M163" s="28">
        <f>SUM(M153:M162)</f>
        <v>158</v>
      </c>
      <c r="N163" s="21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  <c r="IV163" s="19"/>
    </row>
    <row r="164" spans="1:256" ht="15">
      <c r="A164" s="41"/>
      <c r="B164" s="70" t="s">
        <v>49</v>
      </c>
      <c r="C164" s="201"/>
      <c r="D164" s="43">
        <v>5</v>
      </c>
      <c r="E164" s="44">
        <v>0</v>
      </c>
      <c r="F164" s="45">
        <v>5</v>
      </c>
      <c r="G164" s="45">
        <v>5</v>
      </c>
      <c r="H164" s="45" t="s">
        <v>48</v>
      </c>
      <c r="I164" s="48" t="s">
        <v>48</v>
      </c>
      <c r="J164" s="182">
        <v>150</v>
      </c>
      <c r="K164" s="45">
        <v>75</v>
      </c>
      <c r="L164" s="45">
        <v>75</v>
      </c>
      <c r="M164" s="48">
        <v>25</v>
      </c>
      <c r="N164" s="21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  <c r="IV164" s="19"/>
    </row>
    <row r="165" spans="1:256" ht="15.75" thickBot="1">
      <c r="A165" s="49"/>
      <c r="B165" s="50" t="s">
        <v>50</v>
      </c>
      <c r="C165" s="202"/>
      <c r="D165" s="51">
        <v>4</v>
      </c>
      <c r="E165" s="52">
        <v>2</v>
      </c>
      <c r="F165" s="53">
        <v>2</v>
      </c>
      <c r="G165" s="53">
        <v>0</v>
      </c>
      <c r="H165" s="37" t="s">
        <v>48</v>
      </c>
      <c r="I165" s="38" t="s">
        <v>48</v>
      </c>
      <c r="J165" s="54">
        <v>60</v>
      </c>
      <c r="K165" s="53">
        <v>30</v>
      </c>
      <c r="L165" s="53">
        <v>30</v>
      </c>
      <c r="M165" s="12">
        <v>0</v>
      </c>
      <c r="N165" s="21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  <c r="IV165" s="19"/>
    </row>
    <row r="166" spans="1:256" ht="15.75" thickBot="1">
      <c r="A166" s="55" t="s">
        <v>76</v>
      </c>
      <c r="B166" s="56" t="s">
        <v>66</v>
      </c>
      <c r="C166" s="210"/>
      <c r="D166" s="57"/>
      <c r="E166" s="57"/>
      <c r="F166" s="57"/>
      <c r="G166" s="58"/>
      <c r="H166" s="58"/>
      <c r="I166" s="58"/>
      <c r="J166" s="58"/>
      <c r="K166" s="58"/>
      <c r="L166" s="58"/>
      <c r="M166" s="59"/>
      <c r="N166" s="21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  <c r="IV166" s="19"/>
    </row>
    <row r="167" spans="1:256" ht="15.75" thickBot="1">
      <c r="A167" s="107"/>
      <c r="B167" s="74" t="s">
        <v>47</v>
      </c>
      <c r="C167" s="211" t="s">
        <v>48</v>
      </c>
      <c r="D167" s="35"/>
      <c r="E167" s="36"/>
      <c r="F167" s="37"/>
      <c r="G167" s="37"/>
      <c r="H167" s="37" t="s">
        <v>48</v>
      </c>
      <c r="I167" s="37" t="s">
        <v>48</v>
      </c>
      <c r="J167" s="75"/>
      <c r="K167" s="76"/>
      <c r="L167" s="76"/>
      <c r="M167" s="40"/>
      <c r="N167" s="21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  <c r="IV167" s="19"/>
    </row>
    <row r="168" spans="1:256" ht="15.75" thickBot="1">
      <c r="A168" s="107"/>
      <c r="B168" s="74" t="s">
        <v>49</v>
      </c>
      <c r="C168" s="212" t="s">
        <v>48</v>
      </c>
      <c r="D168" s="77"/>
      <c r="E168" s="78"/>
      <c r="F168" s="76"/>
      <c r="G168" s="76"/>
      <c r="H168" s="76" t="s">
        <v>48</v>
      </c>
      <c r="I168" s="76" t="s">
        <v>48</v>
      </c>
      <c r="J168" s="75"/>
      <c r="K168" s="76"/>
      <c r="L168" s="76"/>
      <c r="M168" s="40"/>
      <c r="N168" s="21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  <c r="IV168" s="19"/>
    </row>
    <row r="169" spans="1:256" ht="15.75" thickBot="1">
      <c r="A169" s="15"/>
      <c r="B169" s="50" t="s">
        <v>50</v>
      </c>
      <c r="C169" s="213" t="s">
        <v>48</v>
      </c>
      <c r="D169" s="79"/>
      <c r="E169" s="80"/>
      <c r="F169" s="81"/>
      <c r="G169" s="81"/>
      <c r="H169" s="81" t="s">
        <v>48</v>
      </c>
      <c r="I169" s="81" t="s">
        <v>48</v>
      </c>
      <c r="J169" s="180"/>
      <c r="K169" s="81"/>
      <c r="L169" s="81"/>
      <c r="M169" s="82"/>
      <c r="N169" s="21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  <c r="IV169" s="19"/>
    </row>
    <row r="170" spans="1:256" ht="15">
      <c r="A170" s="25" t="s">
        <v>91</v>
      </c>
      <c r="B170" s="26" t="s">
        <v>67</v>
      </c>
      <c r="C170" s="214"/>
      <c r="D170" s="62"/>
      <c r="E170" s="62"/>
      <c r="F170" s="62"/>
      <c r="G170" s="62"/>
      <c r="H170" s="62"/>
      <c r="I170" s="62"/>
      <c r="J170" s="62"/>
      <c r="K170" s="62"/>
      <c r="L170" s="62"/>
      <c r="M170" s="29"/>
      <c r="N170" s="21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  <c r="IV170" s="19"/>
    </row>
    <row r="171" spans="1:256" ht="15.75" thickBot="1">
      <c r="A171" s="22"/>
      <c r="B171" s="23" t="s">
        <v>47</v>
      </c>
      <c r="C171" s="211" t="s">
        <v>48</v>
      </c>
      <c r="D171" s="35"/>
      <c r="E171" s="83"/>
      <c r="F171" s="37"/>
      <c r="G171" s="37"/>
      <c r="H171" s="37" t="s">
        <v>48</v>
      </c>
      <c r="I171" s="37" t="s">
        <v>48</v>
      </c>
      <c r="J171" s="39"/>
      <c r="K171" s="37"/>
      <c r="L171" s="37"/>
      <c r="M171" s="38"/>
      <c r="N171" s="21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  <c r="IV171" s="19"/>
    </row>
    <row r="172" spans="1:256" ht="15.75" thickBot="1">
      <c r="A172" s="15"/>
      <c r="B172" s="84" t="s">
        <v>49</v>
      </c>
      <c r="C172" s="215" t="s">
        <v>48</v>
      </c>
      <c r="D172" s="79"/>
      <c r="E172" s="80"/>
      <c r="F172" s="81"/>
      <c r="G172" s="81"/>
      <c r="H172" s="85" t="s">
        <v>48</v>
      </c>
      <c r="I172" s="85" t="s">
        <v>48</v>
      </c>
      <c r="J172" s="180"/>
      <c r="K172" s="81"/>
      <c r="L172" s="81"/>
      <c r="M172" s="82"/>
      <c r="N172" s="21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  <c r="IV172" s="19"/>
    </row>
    <row r="173" spans="1:256" ht="15.75" thickBot="1">
      <c r="A173" s="107"/>
      <c r="B173" s="86" t="s">
        <v>50</v>
      </c>
      <c r="C173" s="212" t="s">
        <v>48</v>
      </c>
      <c r="D173" s="77"/>
      <c r="E173" s="78"/>
      <c r="F173" s="76"/>
      <c r="G173" s="76"/>
      <c r="H173" s="76" t="s">
        <v>48</v>
      </c>
      <c r="I173" s="76" t="s">
        <v>48</v>
      </c>
      <c r="J173" s="75"/>
      <c r="K173" s="76"/>
      <c r="L173" s="76"/>
      <c r="M173" s="40"/>
      <c r="N173" s="21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  <c r="IV173" s="19"/>
    </row>
    <row r="174" spans="1:256" ht="15.75" thickBot="1">
      <c r="A174" s="108" t="s">
        <v>101</v>
      </c>
      <c r="B174" s="24" t="s">
        <v>68</v>
      </c>
      <c r="C174" s="216"/>
      <c r="D174" s="87"/>
      <c r="E174" s="87"/>
      <c r="F174" s="87"/>
      <c r="G174" s="87"/>
      <c r="H174" s="87"/>
      <c r="I174" s="87"/>
      <c r="J174" s="87"/>
      <c r="K174" s="181"/>
      <c r="L174" s="181"/>
      <c r="M174" s="88"/>
      <c r="N174" s="21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  <c r="IV174" s="19"/>
    </row>
    <row r="175" spans="1:256" ht="15">
      <c r="A175" s="27" t="s">
        <v>115</v>
      </c>
      <c r="B175" s="30"/>
      <c r="C175" s="19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1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  <c r="IV175" s="19"/>
    </row>
    <row r="176" spans="1:256" ht="15">
      <c r="A176" s="27"/>
      <c r="B176" s="118" t="s">
        <v>99</v>
      </c>
      <c r="C176" s="19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1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  <c r="IV176" s="19"/>
    </row>
    <row r="177" spans="1:256" ht="15.75" thickBot="1">
      <c r="A177" s="93">
        <v>1</v>
      </c>
      <c r="B177" s="119" t="s">
        <v>116</v>
      </c>
      <c r="C177" s="222" t="s">
        <v>101</v>
      </c>
      <c r="D177" s="53">
        <v>3</v>
      </c>
      <c r="E177" s="53">
        <v>0</v>
      </c>
      <c r="F177" s="53">
        <v>3</v>
      </c>
      <c r="G177" s="53"/>
      <c r="H177" s="53"/>
      <c r="I177" s="53" t="s">
        <v>65</v>
      </c>
      <c r="J177" s="53">
        <v>160</v>
      </c>
      <c r="K177" s="53"/>
      <c r="L177" s="53"/>
      <c r="M177" s="53">
        <v>0</v>
      </c>
      <c r="N177" s="21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  <c r="IV177" s="19"/>
    </row>
    <row r="178" spans="1:256" ht="15.75" thickBot="1">
      <c r="A178" s="120"/>
      <c r="B178" s="91" t="s">
        <v>117</v>
      </c>
      <c r="C178" s="219" t="s">
        <v>91</v>
      </c>
      <c r="D178" s="92">
        <f>SUM(D159,D157,D156,D155,D154,D147,D145,D143)</f>
        <v>30</v>
      </c>
      <c r="E178" s="92">
        <f>SUM(E159,E157,E156,E155,E154,E147,E145,E143)</f>
        <v>17</v>
      </c>
      <c r="F178" s="92">
        <f>SUM(F159,F157,F156,F155,F154,F147,F145,F143)</f>
        <v>13</v>
      </c>
      <c r="G178" s="92"/>
      <c r="H178" s="92"/>
      <c r="I178" s="92"/>
      <c r="J178" s="92">
        <f>SUM(J159,J157,J156,J155,J154,J147,J145,J143)</f>
        <v>216</v>
      </c>
      <c r="K178" s="92">
        <f>SUM(K159,K157,K156,K155,K154,K147,K145,K143)</f>
        <v>120</v>
      </c>
      <c r="L178" s="92">
        <f>SUM(L159,L157,L156,L155,L154,L147,L145,L143)</f>
        <v>96</v>
      </c>
      <c r="M178" s="92">
        <f>SUM(M159,M157,M156,M155,M154,M147,M145,M143)</f>
        <v>209</v>
      </c>
      <c r="N178" s="21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  <c r="IV178" s="19"/>
    </row>
    <row r="179" spans="1:256" ht="15.75" thickBot="1">
      <c r="A179" s="120"/>
      <c r="B179" s="91" t="s">
        <v>118</v>
      </c>
      <c r="C179" s="219" t="s">
        <v>101</v>
      </c>
      <c r="D179" s="92">
        <f>SUM(D162,D161,D160,D158,D148,D146,D144,D137,D177)</f>
        <v>30</v>
      </c>
      <c r="E179" s="92">
        <f>SUM(E162,E161,E160,E158,E148,E146,E144,E137,E177)</f>
        <v>14</v>
      </c>
      <c r="F179" s="92">
        <f>SUM(F162,F161,F160,F158,F148,F146,F144,F137,F177)</f>
        <v>16</v>
      </c>
      <c r="G179" s="92"/>
      <c r="H179" s="92"/>
      <c r="I179" s="92"/>
      <c r="J179" s="92">
        <f>SUM(J162,J161,J160,J158,J148,J146,J144,J137,J177)</f>
        <v>366</v>
      </c>
      <c r="K179" s="92">
        <f>SUM(K162,K161,K160,K158,K148,K146,K144,K137,K177)</f>
        <v>102</v>
      </c>
      <c r="L179" s="92">
        <f>SUM(L162,L161,L160,L158,L148,L146,L144,L137,L177)</f>
        <v>104</v>
      </c>
      <c r="M179" s="92">
        <f>SUM(M162,M161,M160,M158,M148,M146,M144,M137,M177)</f>
        <v>147</v>
      </c>
      <c r="N179" s="21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  <c r="IV179" s="19"/>
    </row>
    <row r="180" spans="1:13" ht="35.25" customHeight="1" thickBot="1">
      <c r="A180" s="347" t="s">
        <v>139</v>
      </c>
      <c r="B180" s="348"/>
      <c r="C180" s="220" t="s">
        <v>48</v>
      </c>
      <c r="D180" s="96">
        <f>SUM(D178:D179)</f>
        <v>60</v>
      </c>
      <c r="E180" s="97">
        <f>SUM(E178:E179)</f>
        <v>31</v>
      </c>
      <c r="F180" s="97">
        <f>SUM(F178:F179)</f>
        <v>29</v>
      </c>
      <c r="G180" s="97"/>
      <c r="H180" s="98"/>
      <c r="I180" s="99"/>
      <c r="J180" s="100">
        <f>SUM(J177:J179)</f>
        <v>742</v>
      </c>
      <c r="K180" s="98">
        <f>SUM(K178:K179)</f>
        <v>222</v>
      </c>
      <c r="L180" s="98">
        <f>SUM(L178:L179)</f>
        <v>200</v>
      </c>
      <c r="M180" s="101">
        <f>SUM(M177:M179)</f>
        <v>356</v>
      </c>
    </row>
    <row r="181" spans="1:13" ht="15">
      <c r="A181" s="61"/>
      <c r="B181" s="61"/>
      <c r="C181" s="217"/>
      <c r="D181" s="181"/>
      <c r="E181" s="181"/>
      <c r="F181" s="181"/>
      <c r="G181" s="181"/>
      <c r="H181" s="181"/>
      <c r="I181" s="181"/>
      <c r="J181" s="181"/>
      <c r="K181" s="181"/>
      <c r="L181" s="181"/>
      <c r="M181" s="181"/>
    </row>
    <row r="182" spans="2:7" ht="15.75" thickBot="1">
      <c r="B182" s="4" t="s">
        <v>119</v>
      </c>
      <c r="G182" s="87"/>
    </row>
    <row r="183" spans="1:13" ht="15">
      <c r="A183" s="5" t="s">
        <v>6</v>
      </c>
      <c r="B183" s="6"/>
      <c r="C183" s="234"/>
      <c r="D183" s="342" t="s">
        <v>7</v>
      </c>
      <c r="E183" s="343"/>
      <c r="F183" s="343"/>
      <c r="G183" s="241" t="s">
        <v>8</v>
      </c>
      <c r="H183" s="242" t="s">
        <v>9</v>
      </c>
      <c r="I183" s="243" t="s">
        <v>10</v>
      </c>
      <c r="J183" s="344" t="s">
        <v>11</v>
      </c>
      <c r="K183" s="345"/>
      <c r="L183" s="345"/>
      <c r="M183" s="346"/>
    </row>
    <row r="184" spans="1:13" ht="15">
      <c r="A184" s="7"/>
      <c r="B184" s="8" t="s">
        <v>12</v>
      </c>
      <c r="C184" s="195" t="s">
        <v>13</v>
      </c>
      <c r="D184" s="10" t="s">
        <v>14</v>
      </c>
      <c r="E184" s="244" t="s">
        <v>15</v>
      </c>
      <c r="F184" s="245" t="s">
        <v>16</v>
      </c>
      <c r="G184" s="246" t="s">
        <v>17</v>
      </c>
      <c r="H184" s="9" t="s">
        <v>18</v>
      </c>
      <c r="I184" s="140" t="s">
        <v>19</v>
      </c>
      <c r="J184" s="11" t="s">
        <v>14</v>
      </c>
      <c r="K184" s="339" t="s">
        <v>20</v>
      </c>
      <c r="L184" s="339"/>
      <c r="M184" s="12" t="s">
        <v>21</v>
      </c>
    </row>
    <row r="185" spans="1:13" ht="15">
      <c r="A185" s="13"/>
      <c r="B185" s="8" t="s">
        <v>22</v>
      </c>
      <c r="C185" s="196"/>
      <c r="D185" s="10"/>
      <c r="E185" s="244" t="s">
        <v>23</v>
      </c>
      <c r="F185" s="247" t="s">
        <v>24</v>
      </c>
      <c r="G185" s="244" t="s">
        <v>25</v>
      </c>
      <c r="H185" s="9"/>
      <c r="I185" s="140" t="s">
        <v>26</v>
      </c>
      <c r="J185" s="248"/>
      <c r="K185" s="16" t="s">
        <v>27</v>
      </c>
      <c r="L185" s="17" t="s">
        <v>28</v>
      </c>
      <c r="M185" s="18"/>
    </row>
    <row r="186" spans="1:13" ht="15">
      <c r="A186" s="15"/>
      <c r="B186" s="8"/>
      <c r="C186" s="217"/>
      <c r="D186" s="10"/>
      <c r="E186" s="244" t="s">
        <v>29</v>
      </c>
      <c r="F186" s="247" t="s">
        <v>30</v>
      </c>
      <c r="G186" s="244" t="s">
        <v>31</v>
      </c>
      <c r="H186" s="181"/>
      <c r="I186" s="140" t="s">
        <v>32</v>
      </c>
      <c r="J186" s="248"/>
      <c r="K186" s="80"/>
      <c r="L186" s="244"/>
      <c r="M186" s="18"/>
    </row>
    <row r="187" spans="1:13" ht="15">
      <c r="A187" s="15"/>
      <c r="B187" s="20"/>
      <c r="C187" s="235"/>
      <c r="D187" s="10"/>
      <c r="E187" s="244" t="s">
        <v>33</v>
      </c>
      <c r="F187" s="247"/>
      <c r="G187" s="244" t="s">
        <v>34</v>
      </c>
      <c r="H187" s="9"/>
      <c r="I187" s="10" t="s">
        <v>35</v>
      </c>
      <c r="J187" s="79"/>
      <c r="K187" s="80"/>
      <c r="L187" s="81"/>
      <c r="M187" s="82"/>
    </row>
    <row r="188" spans="1:13" ht="15">
      <c r="A188" s="15"/>
      <c r="B188" s="20"/>
      <c r="C188" s="235"/>
      <c r="D188" s="10"/>
      <c r="E188" s="244"/>
      <c r="F188" s="247"/>
      <c r="G188" s="244"/>
      <c r="H188" s="9"/>
      <c r="I188" s="10"/>
      <c r="J188" s="79"/>
      <c r="K188" s="80"/>
      <c r="L188" s="81"/>
      <c r="M188" s="82"/>
    </row>
    <row r="189" spans="1:13" ht="15.75" thickBot="1">
      <c r="A189" s="22"/>
      <c r="B189" s="23"/>
      <c r="C189" s="216"/>
      <c r="D189" s="34"/>
      <c r="E189" s="249"/>
      <c r="F189" s="250"/>
      <c r="G189" s="249"/>
      <c r="H189" s="87"/>
      <c r="I189" s="34"/>
      <c r="J189" s="35"/>
      <c r="K189" s="36"/>
      <c r="L189" s="37"/>
      <c r="M189" s="38"/>
    </row>
    <row r="190" spans="1:13" ht="15.75" thickBot="1">
      <c r="A190" s="22"/>
      <c r="B190" s="24" t="s">
        <v>36</v>
      </c>
      <c r="C190" s="236"/>
      <c r="D190" s="87"/>
      <c r="E190" s="87"/>
      <c r="F190" s="87"/>
      <c r="G190" s="87"/>
      <c r="H190" s="87"/>
      <c r="I190" s="87"/>
      <c r="J190" s="87"/>
      <c r="K190" s="87"/>
      <c r="L190" s="87"/>
      <c r="M190" s="251"/>
    </row>
    <row r="191" spans="1:13" ht="15">
      <c r="A191" s="25" t="s">
        <v>37</v>
      </c>
      <c r="B191" s="26" t="s">
        <v>38</v>
      </c>
      <c r="C191" s="207"/>
      <c r="D191" s="62"/>
      <c r="E191" s="62"/>
      <c r="F191" s="62"/>
      <c r="G191" s="62"/>
      <c r="H191" s="62"/>
      <c r="I191" s="62"/>
      <c r="J191" s="62"/>
      <c r="K191" s="62"/>
      <c r="L191" s="62"/>
      <c r="M191" s="29"/>
    </row>
    <row r="192" spans="1:13" ht="15">
      <c r="A192" s="27"/>
      <c r="B192" s="27" t="s">
        <v>120</v>
      </c>
      <c r="C192" s="198"/>
      <c r="D192" s="28"/>
      <c r="E192" s="28"/>
      <c r="F192" s="28"/>
      <c r="G192" s="28"/>
      <c r="H192" s="28"/>
      <c r="I192" s="28"/>
      <c r="J192" s="28"/>
      <c r="K192" s="28"/>
      <c r="L192" s="28"/>
      <c r="M192" s="110"/>
    </row>
    <row r="193" spans="1:13" ht="15">
      <c r="A193" s="30">
        <v>1</v>
      </c>
      <c r="B193" s="30" t="s">
        <v>121</v>
      </c>
      <c r="C193" s="199" t="s">
        <v>122</v>
      </c>
      <c r="D193" s="312">
        <v>3</v>
      </c>
      <c r="E193" s="312">
        <v>2</v>
      </c>
      <c r="F193" s="28">
        <v>1</v>
      </c>
      <c r="G193" s="28">
        <v>0</v>
      </c>
      <c r="H193" s="124" t="s">
        <v>42</v>
      </c>
      <c r="I193" s="165" t="s">
        <v>65</v>
      </c>
      <c r="J193" s="28">
        <v>18</v>
      </c>
      <c r="K193" s="28">
        <v>0</v>
      </c>
      <c r="L193" s="28">
        <v>18</v>
      </c>
      <c r="M193" s="110">
        <v>32</v>
      </c>
    </row>
    <row r="194" spans="1:13" ht="15.75" thickBot="1">
      <c r="A194" s="30">
        <v>2</v>
      </c>
      <c r="B194" s="30" t="s">
        <v>121</v>
      </c>
      <c r="C194" s="199" t="s">
        <v>123</v>
      </c>
      <c r="D194" s="312">
        <v>4</v>
      </c>
      <c r="E194" s="312">
        <v>2</v>
      </c>
      <c r="F194" s="28">
        <v>2</v>
      </c>
      <c r="G194" s="28">
        <v>0</v>
      </c>
      <c r="H194" s="124" t="s">
        <v>42</v>
      </c>
      <c r="I194" s="165" t="s">
        <v>65</v>
      </c>
      <c r="J194" s="28">
        <v>18</v>
      </c>
      <c r="K194" s="28">
        <v>0</v>
      </c>
      <c r="L194" s="28">
        <v>18</v>
      </c>
      <c r="M194" s="110">
        <v>32</v>
      </c>
    </row>
    <row r="195" spans="1:13" ht="15.75" thickBot="1">
      <c r="A195" s="30"/>
      <c r="B195" s="23" t="s">
        <v>47</v>
      </c>
      <c r="C195" s="200"/>
      <c r="D195" s="35">
        <f>SUM(D192:D194)</f>
        <v>7</v>
      </c>
      <c r="E195" s="36">
        <f>SUM(E192:E194)</f>
        <v>4</v>
      </c>
      <c r="F195" s="37">
        <f>SUM(F192:F194)</f>
        <v>3</v>
      </c>
      <c r="G195" s="37">
        <v>0</v>
      </c>
      <c r="H195" s="37" t="s">
        <v>48</v>
      </c>
      <c r="I195" s="38" t="s">
        <v>48</v>
      </c>
      <c r="J195" s="39">
        <f>SUM(J192:J194)</f>
        <v>36</v>
      </c>
      <c r="K195" s="37">
        <v>0</v>
      </c>
      <c r="L195" s="37">
        <f>SUM(L192:L194)</f>
        <v>36</v>
      </c>
      <c r="M195" s="40">
        <f>SUM(M192:M194)</f>
        <v>64</v>
      </c>
    </row>
    <row r="196" spans="1:13" ht="15">
      <c r="A196" s="30"/>
      <c r="B196" s="42" t="s">
        <v>49</v>
      </c>
      <c r="C196" s="201"/>
      <c r="D196" s="43">
        <v>0</v>
      </c>
      <c r="E196" s="44">
        <v>0</v>
      </c>
      <c r="F196" s="45">
        <v>0</v>
      </c>
      <c r="G196" s="45">
        <v>0</v>
      </c>
      <c r="H196" s="46" t="s">
        <v>48</v>
      </c>
      <c r="I196" s="47" t="s">
        <v>48</v>
      </c>
      <c r="J196" s="182">
        <v>0</v>
      </c>
      <c r="K196" s="45">
        <v>0</v>
      </c>
      <c r="L196" s="45">
        <v>0</v>
      </c>
      <c r="M196" s="48">
        <v>0</v>
      </c>
    </row>
    <row r="197" spans="1:13" ht="15.75" thickBot="1">
      <c r="A197" s="30"/>
      <c r="B197" s="50" t="s">
        <v>50</v>
      </c>
      <c r="C197" s="202"/>
      <c r="D197" s="51">
        <v>0</v>
      </c>
      <c r="E197" s="52">
        <v>0</v>
      </c>
      <c r="F197" s="53">
        <v>0</v>
      </c>
      <c r="G197" s="53">
        <v>0</v>
      </c>
      <c r="H197" s="37" t="s">
        <v>48</v>
      </c>
      <c r="I197" s="38" t="s">
        <v>48</v>
      </c>
      <c r="J197" s="54">
        <v>0</v>
      </c>
      <c r="K197" s="53">
        <v>0</v>
      </c>
      <c r="L197" s="53">
        <v>0</v>
      </c>
      <c r="M197" s="12">
        <v>0</v>
      </c>
    </row>
    <row r="198" spans="1:13" ht="15.75" thickBot="1">
      <c r="A198" s="30"/>
      <c r="B198" s="56" t="s">
        <v>51</v>
      </c>
      <c r="C198" s="203"/>
      <c r="D198" s="57"/>
      <c r="E198" s="57"/>
      <c r="F198" s="58"/>
      <c r="G198" s="58"/>
      <c r="H198" s="58"/>
      <c r="I198" s="58"/>
      <c r="J198" s="58"/>
      <c r="K198" s="58"/>
      <c r="L198" s="58"/>
      <c r="M198" s="59"/>
    </row>
    <row r="199" spans="1:13" ht="15">
      <c r="A199" s="69"/>
      <c r="B199" s="121" t="s">
        <v>120</v>
      </c>
      <c r="C199" s="223"/>
      <c r="D199" s="122"/>
      <c r="E199" s="123"/>
      <c r="F199" s="124"/>
      <c r="G199" s="124"/>
      <c r="H199" s="124"/>
      <c r="I199" s="125"/>
      <c r="J199" s="126"/>
      <c r="K199" s="124"/>
      <c r="L199" s="124"/>
      <c r="M199" s="125"/>
    </row>
    <row r="200" spans="1:13" ht="15">
      <c r="A200" s="69">
        <v>1</v>
      </c>
      <c r="B200" s="113" t="s">
        <v>124</v>
      </c>
      <c r="C200" s="205" t="s">
        <v>122</v>
      </c>
      <c r="D200" s="66">
        <v>3</v>
      </c>
      <c r="E200" s="67">
        <v>2</v>
      </c>
      <c r="F200" s="28">
        <v>1</v>
      </c>
      <c r="G200" s="28">
        <v>1</v>
      </c>
      <c r="H200" s="31" t="s">
        <v>42</v>
      </c>
      <c r="I200" s="68" t="s">
        <v>43</v>
      </c>
      <c r="J200" s="105">
        <v>36</v>
      </c>
      <c r="K200" s="28">
        <v>18</v>
      </c>
      <c r="L200" s="28">
        <v>18</v>
      </c>
      <c r="M200" s="68">
        <v>14</v>
      </c>
    </row>
    <row r="201" spans="1:13" ht="15">
      <c r="A201" s="69">
        <v>2</v>
      </c>
      <c r="B201" s="113" t="s">
        <v>125</v>
      </c>
      <c r="C201" s="221" t="s">
        <v>123</v>
      </c>
      <c r="D201" s="66">
        <v>4</v>
      </c>
      <c r="E201" s="67">
        <v>2</v>
      </c>
      <c r="F201" s="28">
        <v>2</v>
      </c>
      <c r="G201" s="28">
        <v>2</v>
      </c>
      <c r="H201" s="31" t="s">
        <v>53</v>
      </c>
      <c r="I201" s="116" t="s">
        <v>43</v>
      </c>
      <c r="J201" s="189">
        <v>28</v>
      </c>
      <c r="K201" s="28">
        <v>10</v>
      </c>
      <c r="L201" s="188">
        <v>18</v>
      </c>
      <c r="M201" s="68">
        <v>22</v>
      </c>
    </row>
    <row r="202" spans="1:13" ht="15">
      <c r="A202" s="69">
        <v>3</v>
      </c>
      <c r="B202" s="113" t="s">
        <v>126</v>
      </c>
      <c r="C202" s="205" t="s">
        <v>122</v>
      </c>
      <c r="D202" s="66">
        <v>2</v>
      </c>
      <c r="E202" s="67">
        <v>1</v>
      </c>
      <c r="F202" s="28">
        <v>1</v>
      </c>
      <c r="G202" s="28">
        <v>1</v>
      </c>
      <c r="H202" s="31" t="s">
        <v>42</v>
      </c>
      <c r="I202" s="68" t="s">
        <v>43</v>
      </c>
      <c r="J202" s="105">
        <v>20</v>
      </c>
      <c r="K202" s="28">
        <v>10</v>
      </c>
      <c r="L202" s="28">
        <v>10</v>
      </c>
      <c r="M202" s="68">
        <v>5</v>
      </c>
    </row>
    <row r="203" spans="1:13" ht="15.75" thickBot="1">
      <c r="A203" s="69"/>
      <c r="B203" s="70" t="s">
        <v>47</v>
      </c>
      <c r="C203" s="201"/>
      <c r="D203" s="43">
        <f>SUM(D199:D202)</f>
        <v>9</v>
      </c>
      <c r="E203" s="44">
        <f>SUM(E199:E202)</f>
        <v>5</v>
      </c>
      <c r="F203" s="45">
        <f>SUM(F199:F202)</f>
        <v>4</v>
      </c>
      <c r="G203" s="45">
        <v>0</v>
      </c>
      <c r="H203" s="28" t="s">
        <v>48</v>
      </c>
      <c r="I203" s="28" t="s">
        <v>48</v>
      </c>
      <c r="J203" s="183">
        <f>SUM(J199:J202)</f>
        <v>84</v>
      </c>
      <c r="K203" s="45">
        <f>SUM(K199:K202)</f>
        <v>38</v>
      </c>
      <c r="L203" s="45">
        <f>SUM(L199:L202)</f>
        <v>46</v>
      </c>
      <c r="M203" s="48">
        <f>SUM(M199:M202)</f>
        <v>41</v>
      </c>
    </row>
    <row r="204" spans="1:13" ht="15">
      <c r="A204" s="69"/>
      <c r="B204" s="42" t="s">
        <v>49</v>
      </c>
      <c r="C204" s="201"/>
      <c r="D204" s="43">
        <v>6</v>
      </c>
      <c r="E204" s="44">
        <v>4</v>
      </c>
      <c r="F204" s="45">
        <v>2</v>
      </c>
      <c r="G204" s="45">
        <v>0</v>
      </c>
      <c r="H204" s="28" t="s">
        <v>48</v>
      </c>
      <c r="I204" s="28" t="s">
        <v>48</v>
      </c>
      <c r="J204" s="183">
        <v>90</v>
      </c>
      <c r="K204" s="45">
        <v>45</v>
      </c>
      <c r="L204" s="45">
        <v>45</v>
      </c>
      <c r="M204" s="48">
        <v>30</v>
      </c>
    </row>
    <row r="205" spans="1:13" ht="15.75" thickBot="1">
      <c r="A205" s="69"/>
      <c r="B205" s="50" t="s">
        <v>50</v>
      </c>
      <c r="C205" s="202"/>
      <c r="D205" s="51">
        <v>0</v>
      </c>
      <c r="E205" s="52">
        <v>0</v>
      </c>
      <c r="F205" s="53">
        <v>0</v>
      </c>
      <c r="G205" s="53">
        <v>0</v>
      </c>
      <c r="H205" s="28" t="s">
        <v>48</v>
      </c>
      <c r="I205" s="28" t="s">
        <v>48</v>
      </c>
      <c r="J205" s="72">
        <v>0</v>
      </c>
      <c r="K205" s="53">
        <v>0</v>
      </c>
      <c r="L205" s="53">
        <v>0</v>
      </c>
      <c r="M205" s="12">
        <v>0</v>
      </c>
    </row>
    <row r="206" spans="1:13" ht="15">
      <c r="A206" s="69"/>
      <c r="B206" s="26" t="s">
        <v>56</v>
      </c>
      <c r="C206" s="207"/>
      <c r="D206" s="62"/>
      <c r="E206" s="62"/>
      <c r="F206" s="62"/>
      <c r="G206" s="62"/>
      <c r="H206" s="181"/>
      <c r="I206" s="181"/>
      <c r="J206" s="62"/>
      <c r="K206" s="62"/>
      <c r="L206" s="62"/>
      <c r="M206" s="29"/>
    </row>
    <row r="207" spans="1:13" ht="15">
      <c r="A207" s="30"/>
      <c r="B207" s="27" t="s">
        <v>120</v>
      </c>
      <c r="C207" s="198"/>
      <c r="D207" s="28"/>
      <c r="E207" s="28"/>
      <c r="F207" s="28"/>
      <c r="G207" s="28"/>
      <c r="H207" s="31"/>
      <c r="I207" s="31"/>
      <c r="J207" s="28"/>
      <c r="K207" s="28"/>
      <c r="L207" s="28"/>
      <c r="M207" s="28"/>
    </row>
    <row r="208" spans="1:13" ht="15">
      <c r="A208" s="30">
        <v>1</v>
      </c>
      <c r="B208" s="30" t="s">
        <v>127</v>
      </c>
      <c r="C208" s="198" t="s">
        <v>122</v>
      </c>
      <c r="D208" s="28">
        <v>2</v>
      </c>
      <c r="E208" s="28">
        <v>1</v>
      </c>
      <c r="F208" s="28">
        <v>1</v>
      </c>
      <c r="G208" s="28">
        <v>0</v>
      </c>
      <c r="H208" s="31" t="s">
        <v>42</v>
      </c>
      <c r="I208" s="31" t="s">
        <v>43</v>
      </c>
      <c r="J208" s="28">
        <v>20</v>
      </c>
      <c r="K208" s="28">
        <v>10</v>
      </c>
      <c r="L208" s="28">
        <v>10</v>
      </c>
      <c r="M208" s="28">
        <v>5</v>
      </c>
    </row>
    <row r="209" spans="1:13" ht="15">
      <c r="A209" s="30">
        <v>2</v>
      </c>
      <c r="B209" s="30" t="s">
        <v>128</v>
      </c>
      <c r="C209" s="198" t="s">
        <v>122</v>
      </c>
      <c r="D209" s="28">
        <v>2</v>
      </c>
      <c r="E209" s="28">
        <v>1</v>
      </c>
      <c r="F209" s="28">
        <v>1</v>
      </c>
      <c r="G209" s="28">
        <v>1</v>
      </c>
      <c r="H209" s="31" t="s">
        <v>53</v>
      </c>
      <c r="I209" s="31" t="s">
        <v>43</v>
      </c>
      <c r="J209" s="28">
        <v>20</v>
      </c>
      <c r="K209" s="28">
        <v>10</v>
      </c>
      <c r="L209" s="28">
        <v>10</v>
      </c>
      <c r="M209" s="28">
        <v>5</v>
      </c>
    </row>
    <row r="210" spans="1:14" s="173" customFormat="1" ht="15">
      <c r="A210" s="170">
        <v>3</v>
      </c>
      <c r="B210" s="170" t="s">
        <v>183</v>
      </c>
      <c r="C210" s="224" t="s">
        <v>122</v>
      </c>
      <c r="D210" s="171">
        <v>2</v>
      </c>
      <c r="E210" s="171">
        <v>1</v>
      </c>
      <c r="F210" s="171">
        <v>1</v>
      </c>
      <c r="G210" s="171">
        <v>0</v>
      </c>
      <c r="H210" s="172" t="s">
        <v>42</v>
      </c>
      <c r="I210" s="172" t="s">
        <v>43</v>
      </c>
      <c r="J210" s="171">
        <v>20</v>
      </c>
      <c r="K210" s="171">
        <v>10</v>
      </c>
      <c r="L210" s="171">
        <v>10</v>
      </c>
      <c r="M210" s="171">
        <v>5</v>
      </c>
      <c r="N210" s="274"/>
    </row>
    <row r="211" spans="1:14" s="168" customFormat="1" ht="15">
      <c r="A211" s="169">
        <v>4</v>
      </c>
      <c r="B211" s="169" t="s">
        <v>129</v>
      </c>
      <c r="C211" s="225" t="s">
        <v>122</v>
      </c>
      <c r="D211" s="165">
        <v>2</v>
      </c>
      <c r="E211" s="165">
        <v>1</v>
      </c>
      <c r="F211" s="165">
        <v>1</v>
      </c>
      <c r="G211" s="165">
        <v>0</v>
      </c>
      <c r="H211" s="124" t="s">
        <v>53</v>
      </c>
      <c r="I211" s="124" t="s">
        <v>43</v>
      </c>
      <c r="J211" s="165">
        <v>20</v>
      </c>
      <c r="K211" s="165">
        <v>10</v>
      </c>
      <c r="L211" s="165">
        <v>10</v>
      </c>
      <c r="M211" s="165">
        <v>5</v>
      </c>
      <c r="N211" s="273"/>
    </row>
    <row r="212" spans="1:13" ht="15">
      <c r="A212" s="30">
        <v>5</v>
      </c>
      <c r="B212" s="30" t="s">
        <v>130</v>
      </c>
      <c r="C212" s="198" t="s">
        <v>122</v>
      </c>
      <c r="D212" s="28">
        <v>2</v>
      </c>
      <c r="E212" s="28">
        <v>1</v>
      </c>
      <c r="F212" s="28">
        <v>1</v>
      </c>
      <c r="G212" s="28">
        <v>0</v>
      </c>
      <c r="H212" s="31" t="s">
        <v>53</v>
      </c>
      <c r="I212" s="31" t="s">
        <v>43</v>
      </c>
      <c r="J212" s="28">
        <v>20</v>
      </c>
      <c r="K212" s="28">
        <v>10</v>
      </c>
      <c r="L212" s="28">
        <v>10</v>
      </c>
      <c r="M212" s="28">
        <v>5</v>
      </c>
    </row>
    <row r="213" spans="1:13" ht="15">
      <c r="A213" s="30">
        <v>6</v>
      </c>
      <c r="B213" s="30" t="s">
        <v>131</v>
      </c>
      <c r="C213" s="198" t="s">
        <v>123</v>
      </c>
      <c r="D213" s="28">
        <v>2</v>
      </c>
      <c r="E213" s="28">
        <v>1</v>
      </c>
      <c r="F213" s="28">
        <v>1</v>
      </c>
      <c r="G213" s="28">
        <v>1</v>
      </c>
      <c r="H213" s="31" t="s">
        <v>42</v>
      </c>
      <c r="I213" s="31" t="s">
        <v>43</v>
      </c>
      <c r="J213" s="28">
        <v>20</v>
      </c>
      <c r="K213" s="28">
        <v>10</v>
      </c>
      <c r="L213" s="28">
        <v>10</v>
      </c>
      <c r="M213" s="28">
        <v>5</v>
      </c>
    </row>
    <row r="214" spans="1:14" s="168" customFormat="1" ht="15">
      <c r="A214" s="169">
        <v>7</v>
      </c>
      <c r="B214" s="169" t="s">
        <v>132</v>
      </c>
      <c r="C214" s="225" t="s">
        <v>123</v>
      </c>
      <c r="D214" s="165">
        <v>2</v>
      </c>
      <c r="E214" s="165">
        <v>1</v>
      </c>
      <c r="F214" s="165">
        <v>1</v>
      </c>
      <c r="G214" s="165">
        <v>0</v>
      </c>
      <c r="H214" s="124" t="s">
        <v>53</v>
      </c>
      <c r="I214" s="124" t="s">
        <v>43</v>
      </c>
      <c r="J214" s="165">
        <v>28</v>
      </c>
      <c r="K214" s="190">
        <v>18</v>
      </c>
      <c r="L214" s="165">
        <v>10</v>
      </c>
      <c r="M214" s="165">
        <v>0</v>
      </c>
      <c r="N214" s="273"/>
    </row>
    <row r="215" spans="1:13" ht="15">
      <c r="A215" s="30">
        <v>8</v>
      </c>
      <c r="B215" s="30" t="s">
        <v>133</v>
      </c>
      <c r="C215" s="198" t="s">
        <v>123</v>
      </c>
      <c r="D215" s="28">
        <v>2</v>
      </c>
      <c r="E215" s="28">
        <v>1</v>
      </c>
      <c r="F215" s="28">
        <v>1</v>
      </c>
      <c r="G215" s="28">
        <v>0</v>
      </c>
      <c r="H215" s="31" t="s">
        <v>53</v>
      </c>
      <c r="I215" s="31" t="s">
        <v>43</v>
      </c>
      <c r="J215" s="28">
        <v>20</v>
      </c>
      <c r="K215" s="28">
        <v>10</v>
      </c>
      <c r="L215" s="28">
        <v>10</v>
      </c>
      <c r="M215" s="28">
        <v>5</v>
      </c>
    </row>
    <row r="216" spans="1:13" ht="15">
      <c r="A216" s="30">
        <v>9</v>
      </c>
      <c r="B216" s="30" t="s">
        <v>134</v>
      </c>
      <c r="C216" s="198" t="s">
        <v>123</v>
      </c>
      <c r="D216" s="28">
        <v>2</v>
      </c>
      <c r="E216" s="28">
        <v>1</v>
      </c>
      <c r="F216" s="28">
        <v>1</v>
      </c>
      <c r="G216" s="28">
        <v>0</v>
      </c>
      <c r="H216" s="31" t="s">
        <v>53</v>
      </c>
      <c r="I216" s="31" t="s">
        <v>43</v>
      </c>
      <c r="J216" s="28">
        <v>20</v>
      </c>
      <c r="K216" s="28">
        <v>10</v>
      </c>
      <c r="L216" s="28">
        <v>10</v>
      </c>
      <c r="M216" s="28">
        <v>5</v>
      </c>
    </row>
    <row r="217" spans="1:13" ht="15">
      <c r="A217" s="30"/>
      <c r="B217" s="30" t="s">
        <v>47</v>
      </c>
      <c r="C217" s="198"/>
      <c r="D217" s="28">
        <f>SUM(D207:D216)</f>
        <v>18</v>
      </c>
      <c r="E217" s="28">
        <f>SUM(E207:E216)</f>
        <v>9</v>
      </c>
      <c r="F217" s="28">
        <f>SUM(F207:F216)</f>
        <v>9</v>
      </c>
      <c r="G217" s="28">
        <v>0</v>
      </c>
      <c r="H217" s="28" t="s">
        <v>48</v>
      </c>
      <c r="I217" s="28" t="s">
        <v>48</v>
      </c>
      <c r="J217" s="28">
        <f>SUM(J207:J216)</f>
        <v>188</v>
      </c>
      <c r="K217" s="28">
        <f>SUM(K207:K216)</f>
        <v>98</v>
      </c>
      <c r="L217" s="28">
        <f>SUM(L207:L216)</f>
        <v>90</v>
      </c>
      <c r="M217" s="28">
        <f>SUM(M207:M216)</f>
        <v>40</v>
      </c>
    </row>
    <row r="218" spans="1:14" ht="15">
      <c r="A218" s="30"/>
      <c r="B218" s="70" t="s">
        <v>49</v>
      </c>
      <c r="C218" s="201"/>
      <c r="D218" s="43">
        <v>2</v>
      </c>
      <c r="E218" s="44">
        <v>0</v>
      </c>
      <c r="F218" s="45">
        <v>2</v>
      </c>
      <c r="G218" s="45">
        <v>2</v>
      </c>
      <c r="H218" s="45" t="s">
        <v>48</v>
      </c>
      <c r="I218" s="48" t="s">
        <v>48</v>
      </c>
      <c r="J218" s="182">
        <v>60</v>
      </c>
      <c r="K218" s="45">
        <v>30</v>
      </c>
      <c r="L218" s="45">
        <v>30</v>
      </c>
      <c r="M218" s="48">
        <v>0</v>
      </c>
      <c r="N218" s="275"/>
    </row>
    <row r="219" spans="1:13" ht="15.75" thickBot="1">
      <c r="A219" s="30"/>
      <c r="B219" s="50" t="s">
        <v>50</v>
      </c>
      <c r="C219" s="202"/>
      <c r="D219" s="51">
        <v>0</v>
      </c>
      <c r="E219" s="52">
        <v>0</v>
      </c>
      <c r="F219" s="53">
        <v>0</v>
      </c>
      <c r="G219" s="53">
        <v>0</v>
      </c>
      <c r="H219" s="37" t="s">
        <v>48</v>
      </c>
      <c r="I219" s="38" t="s">
        <v>48</v>
      </c>
      <c r="J219" s="54">
        <v>0</v>
      </c>
      <c r="K219" s="53">
        <v>0</v>
      </c>
      <c r="L219" s="53">
        <v>0</v>
      </c>
      <c r="M219" s="12">
        <v>0</v>
      </c>
    </row>
    <row r="220" spans="1:13" ht="15.75" thickBot="1">
      <c r="A220" s="30"/>
      <c r="B220" s="56" t="s">
        <v>66</v>
      </c>
      <c r="C220" s="210"/>
      <c r="D220" s="57"/>
      <c r="E220" s="57"/>
      <c r="F220" s="57"/>
      <c r="G220" s="58"/>
      <c r="H220" s="58"/>
      <c r="I220" s="58"/>
      <c r="J220" s="58"/>
      <c r="K220" s="58"/>
      <c r="L220" s="58"/>
      <c r="M220" s="59"/>
    </row>
    <row r="221" spans="1:13" ht="15.75" thickBot="1">
      <c r="A221" s="30"/>
      <c r="B221" s="74" t="s">
        <v>47</v>
      </c>
      <c r="C221" s="211" t="s">
        <v>48</v>
      </c>
      <c r="D221" s="35"/>
      <c r="E221" s="36"/>
      <c r="F221" s="37"/>
      <c r="G221" s="37"/>
      <c r="H221" s="37" t="s">
        <v>48</v>
      </c>
      <c r="I221" s="37" t="s">
        <v>48</v>
      </c>
      <c r="J221" s="75"/>
      <c r="K221" s="76"/>
      <c r="L221" s="76"/>
      <c r="M221" s="40"/>
    </row>
    <row r="222" spans="1:13" ht="15.75" thickBot="1">
      <c r="A222" s="30"/>
      <c r="B222" s="74" t="s">
        <v>49</v>
      </c>
      <c r="C222" s="212" t="s">
        <v>48</v>
      </c>
      <c r="D222" s="77"/>
      <c r="E222" s="78"/>
      <c r="F222" s="76"/>
      <c r="G222" s="76"/>
      <c r="H222" s="76" t="s">
        <v>48</v>
      </c>
      <c r="I222" s="76" t="s">
        <v>48</v>
      </c>
      <c r="J222" s="75"/>
      <c r="K222" s="76"/>
      <c r="L222" s="76"/>
      <c r="M222" s="40"/>
    </row>
    <row r="223" spans="1:13" ht="15.75" thickBot="1">
      <c r="A223" s="30"/>
      <c r="B223" s="50" t="s">
        <v>50</v>
      </c>
      <c r="C223" s="213" t="s">
        <v>48</v>
      </c>
      <c r="D223" s="79"/>
      <c r="E223" s="80"/>
      <c r="F223" s="81"/>
      <c r="G223" s="81"/>
      <c r="H223" s="81" t="s">
        <v>48</v>
      </c>
      <c r="I223" s="81" t="s">
        <v>48</v>
      </c>
      <c r="J223" s="180"/>
      <c r="K223" s="81"/>
      <c r="L223" s="81"/>
      <c r="M223" s="82"/>
    </row>
    <row r="224" spans="1:13" ht="15">
      <c r="A224" s="30"/>
      <c r="B224" s="26"/>
      <c r="C224" s="214"/>
      <c r="D224" s="62"/>
      <c r="E224" s="62"/>
      <c r="F224" s="62"/>
      <c r="G224" s="62"/>
      <c r="H224" s="62"/>
      <c r="I224" s="62"/>
      <c r="J224" s="62"/>
      <c r="K224" s="62"/>
      <c r="L224" s="62"/>
      <c r="M224" s="29"/>
    </row>
    <row r="225" spans="1:16" ht="15">
      <c r="A225" s="30"/>
      <c r="B225" s="60" t="s">
        <v>120</v>
      </c>
      <c r="C225" s="217"/>
      <c r="D225" s="181"/>
      <c r="E225" s="181"/>
      <c r="F225" s="181"/>
      <c r="G225" s="181"/>
      <c r="H225" s="181"/>
      <c r="I225" s="181"/>
      <c r="J225" s="181"/>
      <c r="K225" s="181"/>
      <c r="L225" s="181"/>
      <c r="M225" s="181"/>
      <c r="O225" s="4"/>
      <c r="P225" s="4"/>
    </row>
    <row r="226" spans="1:16" ht="15">
      <c r="A226" s="30">
        <v>1</v>
      </c>
      <c r="B226" s="73" t="s">
        <v>135</v>
      </c>
      <c r="C226" s="199" t="s">
        <v>122</v>
      </c>
      <c r="D226" s="31">
        <v>2</v>
      </c>
      <c r="E226" s="31">
        <v>1</v>
      </c>
      <c r="F226" s="31">
        <v>1</v>
      </c>
      <c r="G226" s="31">
        <v>0</v>
      </c>
      <c r="H226" s="31" t="s">
        <v>42</v>
      </c>
      <c r="I226" s="31" t="s">
        <v>65</v>
      </c>
      <c r="J226" s="31">
        <v>20</v>
      </c>
      <c r="K226" s="31">
        <v>10</v>
      </c>
      <c r="L226" s="31">
        <v>10</v>
      </c>
      <c r="M226" s="31">
        <v>5</v>
      </c>
      <c r="O226" s="127"/>
      <c r="P226" s="127"/>
    </row>
    <row r="227" spans="1:16" ht="15">
      <c r="A227" s="30">
        <v>2</v>
      </c>
      <c r="B227" s="73" t="s">
        <v>135</v>
      </c>
      <c r="C227" s="199" t="s">
        <v>122</v>
      </c>
      <c r="D227" s="31">
        <v>2</v>
      </c>
      <c r="E227" s="31">
        <v>1</v>
      </c>
      <c r="F227" s="31">
        <v>1</v>
      </c>
      <c r="G227" s="31">
        <v>0</v>
      </c>
      <c r="H227" s="31" t="s">
        <v>42</v>
      </c>
      <c r="I227" s="31" t="s">
        <v>65</v>
      </c>
      <c r="J227" s="31">
        <v>20</v>
      </c>
      <c r="K227" s="31">
        <v>10</v>
      </c>
      <c r="L227" s="31">
        <v>10</v>
      </c>
      <c r="M227" s="31">
        <v>5</v>
      </c>
      <c r="O227" s="4"/>
      <c r="P227" s="4"/>
    </row>
    <row r="228" spans="1:13" ht="15">
      <c r="A228" s="30">
        <v>3</v>
      </c>
      <c r="B228" s="73" t="s">
        <v>135</v>
      </c>
      <c r="C228" s="199" t="s">
        <v>122</v>
      </c>
      <c r="D228" s="31">
        <v>2</v>
      </c>
      <c r="E228" s="31">
        <v>1</v>
      </c>
      <c r="F228" s="31">
        <v>1</v>
      </c>
      <c r="G228" s="31">
        <v>0</v>
      </c>
      <c r="H228" s="31" t="s">
        <v>42</v>
      </c>
      <c r="I228" s="31" t="s">
        <v>65</v>
      </c>
      <c r="J228" s="31">
        <v>20</v>
      </c>
      <c r="K228" s="31">
        <v>10</v>
      </c>
      <c r="L228" s="31">
        <v>10</v>
      </c>
      <c r="M228" s="31">
        <v>5</v>
      </c>
    </row>
    <row r="229" spans="1:13" ht="15">
      <c r="A229" s="128">
        <v>4</v>
      </c>
      <c r="B229" s="73" t="s">
        <v>135</v>
      </c>
      <c r="C229" s="199" t="s">
        <v>122</v>
      </c>
      <c r="D229" s="31">
        <v>2</v>
      </c>
      <c r="E229" s="31">
        <v>1</v>
      </c>
      <c r="F229" s="31">
        <v>1</v>
      </c>
      <c r="G229" s="31">
        <v>0</v>
      </c>
      <c r="H229" s="31" t="s">
        <v>42</v>
      </c>
      <c r="I229" s="31" t="s">
        <v>65</v>
      </c>
      <c r="J229" s="31">
        <v>20</v>
      </c>
      <c r="K229" s="31">
        <v>10</v>
      </c>
      <c r="L229" s="31">
        <v>10</v>
      </c>
      <c r="M229" s="31">
        <v>5</v>
      </c>
    </row>
    <row r="230" spans="1:13" ht="15">
      <c r="A230" s="129">
        <v>5</v>
      </c>
      <c r="B230" s="73" t="s">
        <v>135</v>
      </c>
      <c r="C230" s="199" t="s">
        <v>122</v>
      </c>
      <c r="D230" s="31">
        <v>2</v>
      </c>
      <c r="E230" s="31">
        <v>1</v>
      </c>
      <c r="F230" s="31">
        <v>1</v>
      </c>
      <c r="G230" s="31">
        <v>0</v>
      </c>
      <c r="H230" s="31" t="s">
        <v>42</v>
      </c>
      <c r="I230" s="31" t="s">
        <v>65</v>
      </c>
      <c r="J230" s="31">
        <v>20</v>
      </c>
      <c r="K230" s="31">
        <v>10</v>
      </c>
      <c r="L230" s="31">
        <v>10</v>
      </c>
      <c r="M230" s="31">
        <v>5</v>
      </c>
    </row>
    <row r="231" spans="1:13" ht="15.75" thickBot="1">
      <c r="A231" s="130">
        <v>6</v>
      </c>
      <c r="B231" s="73" t="s">
        <v>135</v>
      </c>
      <c r="C231" s="199" t="s">
        <v>122</v>
      </c>
      <c r="D231" s="31">
        <v>2</v>
      </c>
      <c r="E231" s="31">
        <v>1</v>
      </c>
      <c r="F231" s="31">
        <v>1</v>
      </c>
      <c r="G231" s="31">
        <v>0</v>
      </c>
      <c r="H231" s="31" t="s">
        <v>42</v>
      </c>
      <c r="I231" s="31" t="s">
        <v>65</v>
      </c>
      <c r="J231" s="31">
        <v>20</v>
      </c>
      <c r="K231" s="31">
        <v>10</v>
      </c>
      <c r="L231" s="31">
        <v>10</v>
      </c>
      <c r="M231" s="31">
        <v>5</v>
      </c>
    </row>
    <row r="232" spans="1:13" ht="15.75" thickBot="1">
      <c r="A232" s="131">
        <v>7</v>
      </c>
      <c r="B232" s="73" t="s">
        <v>135</v>
      </c>
      <c r="C232" s="199" t="s">
        <v>123</v>
      </c>
      <c r="D232" s="31">
        <v>2</v>
      </c>
      <c r="E232" s="31">
        <v>1</v>
      </c>
      <c r="F232" s="31">
        <v>1</v>
      </c>
      <c r="G232" s="31">
        <v>0</v>
      </c>
      <c r="H232" s="31" t="s">
        <v>42</v>
      </c>
      <c r="I232" s="31" t="s">
        <v>65</v>
      </c>
      <c r="J232" s="31">
        <v>20</v>
      </c>
      <c r="K232" s="31">
        <v>10</v>
      </c>
      <c r="L232" s="31">
        <v>10</v>
      </c>
      <c r="M232" s="31">
        <v>5</v>
      </c>
    </row>
    <row r="233" spans="1:13" ht="15.75" thickBot="1">
      <c r="A233" s="132">
        <v>8</v>
      </c>
      <c r="B233" s="73" t="s">
        <v>135</v>
      </c>
      <c r="C233" s="199" t="s">
        <v>123</v>
      </c>
      <c r="D233" s="31">
        <v>2</v>
      </c>
      <c r="E233" s="31">
        <v>1</v>
      </c>
      <c r="F233" s="31">
        <v>1</v>
      </c>
      <c r="G233" s="31">
        <v>0</v>
      </c>
      <c r="H233" s="31" t="s">
        <v>42</v>
      </c>
      <c r="I233" s="31" t="s">
        <v>65</v>
      </c>
      <c r="J233" s="31">
        <v>20</v>
      </c>
      <c r="K233" s="31">
        <v>10</v>
      </c>
      <c r="L233" s="31">
        <v>10</v>
      </c>
      <c r="M233" s="31">
        <v>5</v>
      </c>
    </row>
    <row r="234" spans="1:13" ht="15.75" thickBot="1">
      <c r="A234" s="132">
        <v>9</v>
      </c>
      <c r="B234" s="73" t="s">
        <v>135</v>
      </c>
      <c r="C234" s="199" t="s">
        <v>123</v>
      </c>
      <c r="D234" s="31">
        <v>2</v>
      </c>
      <c r="E234" s="31">
        <v>1</v>
      </c>
      <c r="F234" s="31">
        <v>1</v>
      </c>
      <c r="G234" s="31">
        <v>0</v>
      </c>
      <c r="H234" s="31" t="s">
        <v>42</v>
      </c>
      <c r="I234" s="31" t="s">
        <v>65</v>
      </c>
      <c r="J234" s="31">
        <v>20</v>
      </c>
      <c r="K234" s="31">
        <v>10</v>
      </c>
      <c r="L234" s="31">
        <v>10</v>
      </c>
      <c r="M234" s="31">
        <v>5</v>
      </c>
    </row>
    <row r="235" spans="1:13" ht="15.75" thickBot="1">
      <c r="A235" s="133">
        <v>10</v>
      </c>
      <c r="B235" s="73" t="s">
        <v>135</v>
      </c>
      <c r="C235" s="199" t="s">
        <v>123</v>
      </c>
      <c r="D235" s="31">
        <v>2</v>
      </c>
      <c r="E235" s="31">
        <v>1</v>
      </c>
      <c r="F235" s="31">
        <v>1</v>
      </c>
      <c r="G235" s="31">
        <v>0</v>
      </c>
      <c r="H235" s="31" t="s">
        <v>42</v>
      </c>
      <c r="I235" s="31" t="s">
        <v>65</v>
      </c>
      <c r="J235" s="31">
        <v>20</v>
      </c>
      <c r="K235" s="31">
        <v>10</v>
      </c>
      <c r="L235" s="31">
        <v>10</v>
      </c>
      <c r="M235" s="31">
        <v>5</v>
      </c>
    </row>
    <row r="236" spans="1:13" ht="15">
      <c r="A236" s="5">
        <v>11</v>
      </c>
      <c r="B236" s="73" t="s">
        <v>135</v>
      </c>
      <c r="C236" s="199" t="s">
        <v>123</v>
      </c>
      <c r="D236" s="31">
        <v>2</v>
      </c>
      <c r="E236" s="31">
        <v>1</v>
      </c>
      <c r="F236" s="31">
        <v>1</v>
      </c>
      <c r="G236" s="31">
        <v>0</v>
      </c>
      <c r="H236" s="31" t="s">
        <v>42</v>
      </c>
      <c r="I236" s="31" t="s">
        <v>65</v>
      </c>
      <c r="J236" s="31">
        <v>20</v>
      </c>
      <c r="K236" s="31">
        <v>10</v>
      </c>
      <c r="L236" s="31">
        <v>10</v>
      </c>
      <c r="M236" s="31">
        <v>5</v>
      </c>
    </row>
    <row r="237" spans="1:13" ht="15">
      <c r="A237" s="102">
        <v>12</v>
      </c>
      <c r="B237" s="73" t="s">
        <v>135</v>
      </c>
      <c r="C237" s="199" t="s">
        <v>123</v>
      </c>
      <c r="D237" s="31">
        <v>2</v>
      </c>
      <c r="E237" s="31">
        <v>1</v>
      </c>
      <c r="F237" s="31">
        <v>1</v>
      </c>
      <c r="G237" s="31">
        <v>0</v>
      </c>
      <c r="H237" s="31" t="s">
        <v>42</v>
      </c>
      <c r="I237" s="31" t="s">
        <v>65</v>
      </c>
      <c r="J237" s="31">
        <v>20</v>
      </c>
      <c r="K237" s="31">
        <v>10</v>
      </c>
      <c r="L237" s="31">
        <v>10</v>
      </c>
      <c r="M237" s="31">
        <v>5</v>
      </c>
    </row>
    <row r="238" spans="1:13" ht="15">
      <c r="A238" s="73">
        <v>13</v>
      </c>
      <c r="B238" s="73" t="s">
        <v>136</v>
      </c>
      <c r="C238" s="199" t="s">
        <v>123</v>
      </c>
      <c r="D238" s="31">
        <v>2</v>
      </c>
      <c r="E238" s="31">
        <v>1</v>
      </c>
      <c r="F238" s="31">
        <v>1</v>
      </c>
      <c r="G238" s="31">
        <v>0</v>
      </c>
      <c r="H238" s="31" t="s">
        <v>42</v>
      </c>
      <c r="I238" s="31" t="s">
        <v>43</v>
      </c>
      <c r="J238" s="31">
        <v>20</v>
      </c>
      <c r="K238" s="31">
        <v>10</v>
      </c>
      <c r="L238" s="31">
        <v>10</v>
      </c>
      <c r="M238" s="31">
        <v>5</v>
      </c>
    </row>
    <row r="239" spans="1:13" ht="15.75" thickBot="1">
      <c r="A239" s="73"/>
      <c r="B239" s="23" t="s">
        <v>47</v>
      </c>
      <c r="C239" s="211" t="s">
        <v>48</v>
      </c>
      <c r="D239" s="35">
        <f>SUM(D226:D238)</f>
        <v>26</v>
      </c>
      <c r="E239" s="83">
        <f>SUM(E226:E238)</f>
        <v>13</v>
      </c>
      <c r="F239" s="37">
        <f>SUM(F226:F238)</f>
        <v>13</v>
      </c>
      <c r="G239" s="37">
        <v>0</v>
      </c>
      <c r="H239" s="37" t="s">
        <v>48</v>
      </c>
      <c r="I239" s="37" t="s">
        <v>48</v>
      </c>
      <c r="J239" s="39">
        <f>SUM(J226:J238)</f>
        <v>260</v>
      </c>
      <c r="K239" s="37">
        <f>SUM(K226:K238)</f>
        <v>130</v>
      </c>
      <c r="L239" s="37">
        <f>SUM(L226:L238)</f>
        <v>130</v>
      </c>
      <c r="M239" s="38">
        <f>SUM(M226:M238)</f>
        <v>65</v>
      </c>
    </row>
    <row r="240" spans="1:13" ht="15.75" thickBot="1">
      <c r="A240" s="73"/>
      <c r="B240" s="84" t="s">
        <v>49</v>
      </c>
      <c r="C240" s="215" t="s">
        <v>48</v>
      </c>
      <c r="D240" s="79">
        <v>0</v>
      </c>
      <c r="E240" s="80">
        <v>0</v>
      </c>
      <c r="F240" s="81">
        <v>0</v>
      </c>
      <c r="G240" s="81">
        <v>0</v>
      </c>
      <c r="H240" s="85" t="s">
        <v>48</v>
      </c>
      <c r="I240" s="85" t="s">
        <v>48</v>
      </c>
      <c r="J240" s="180">
        <v>0</v>
      </c>
      <c r="K240" s="81">
        <v>0</v>
      </c>
      <c r="L240" s="81">
        <v>0</v>
      </c>
      <c r="M240" s="82">
        <v>0</v>
      </c>
    </row>
    <row r="241" spans="1:13" ht="15.75" thickBot="1">
      <c r="A241" s="73"/>
      <c r="B241" s="86" t="s">
        <v>50</v>
      </c>
      <c r="C241" s="212" t="s">
        <v>48</v>
      </c>
      <c r="D241" s="77">
        <v>0</v>
      </c>
      <c r="E241" s="78">
        <v>0</v>
      </c>
      <c r="F241" s="76">
        <v>0</v>
      </c>
      <c r="G241" s="76">
        <v>0</v>
      </c>
      <c r="H241" s="76" t="s">
        <v>48</v>
      </c>
      <c r="I241" s="76" t="s">
        <v>48</v>
      </c>
      <c r="J241" s="75">
        <v>0</v>
      </c>
      <c r="K241" s="76">
        <v>0</v>
      </c>
      <c r="L241" s="76">
        <v>0</v>
      </c>
      <c r="M241" s="40">
        <v>0</v>
      </c>
    </row>
    <row r="242" spans="1:13" ht="15.75" thickBot="1">
      <c r="A242" s="73"/>
      <c r="B242" s="24" t="s">
        <v>68</v>
      </c>
      <c r="C242" s="216"/>
      <c r="D242" s="87"/>
      <c r="E242" s="87"/>
      <c r="F242" s="87"/>
      <c r="G242" s="87"/>
      <c r="H242" s="87"/>
      <c r="I242" s="87"/>
      <c r="J242" s="87"/>
      <c r="K242" s="181"/>
      <c r="L242" s="181"/>
      <c r="M242" s="88"/>
    </row>
    <row r="243" spans="1:13" ht="15.75" thickBot="1">
      <c r="A243" s="30"/>
      <c r="B243" s="91" t="s">
        <v>137</v>
      </c>
      <c r="C243" s="219" t="s">
        <v>122</v>
      </c>
      <c r="D243" s="92">
        <f>SUM(D231,D230,D229,D228,D227,D226,D212,D211,D210,D209,D208,D202,D200,D193)</f>
        <v>30</v>
      </c>
      <c r="E243" s="92">
        <f>SUM(E231,E230,E229,E228,E227,E226,E212,E211,E210,E209,E208,E202,E200,E193)</f>
        <v>16</v>
      </c>
      <c r="F243" s="92">
        <f>SUM(F231,F230,F229,F228,F227,F226,F212,F211,F210,F209,F208,F202,F200,F193)</f>
        <v>14</v>
      </c>
      <c r="G243" s="92"/>
      <c r="H243" s="92"/>
      <c r="I243" s="92"/>
      <c r="J243" s="92">
        <f>SUM(J231,J230,J229,J228,J227,J226,J212,J211,J210,J209,J208,J202,J200,J193)</f>
        <v>294</v>
      </c>
      <c r="K243" s="92">
        <f>SUM(K231,K230,K229,K228,K227,K226,K212,K211,K210,K209,K208,K202,K200,K193)</f>
        <v>138</v>
      </c>
      <c r="L243" s="92">
        <f>SUM(L231,L230,L229,L228,L227,L226,L212,L211,L210,L209,L208,L202,L200,L193)</f>
        <v>156</v>
      </c>
      <c r="M243" s="92">
        <f>SUM(M231,M230,M229,M228,M227,M226,M212,M211,M210,M209,M208,M202,M200,M193)</f>
        <v>106</v>
      </c>
    </row>
    <row r="244" spans="1:13" ht="15.75" thickBot="1">
      <c r="A244" s="30"/>
      <c r="B244" s="134" t="s">
        <v>138</v>
      </c>
      <c r="C244" s="219" t="s">
        <v>123</v>
      </c>
      <c r="D244" s="92">
        <f>SUM(D238,D237,D236,D235,D234,D233,D232,D216,D215,D214,D213,D201,D194)</f>
        <v>30</v>
      </c>
      <c r="E244" s="92">
        <f>SUM(E238,E237,E236,E235,E234,E233,E232,E216,E215,E214,E213,E201,E194)</f>
        <v>15</v>
      </c>
      <c r="F244" s="92">
        <f>SUM(F238,F237,F236,F235,F234,F233,F232,F216,F215,F214,F213,F201,F194)</f>
        <v>15</v>
      </c>
      <c r="G244" s="92"/>
      <c r="H244" s="92"/>
      <c r="I244" s="92"/>
      <c r="J244" s="92">
        <f>SUM(J238,J237,J236,J235,J234,J233,J232,J216,J215,J214,J213,J201,J194)</f>
        <v>274</v>
      </c>
      <c r="K244" s="92">
        <f>SUM(K238,K237,K236,K235,K234,K233,K232,K216,K215,K214,K213,K201,K194)</f>
        <v>128</v>
      </c>
      <c r="L244" s="92">
        <f>SUM(L238,L237,L236,L235,L234,L233,L232,L216,L215,L214,L213,L201,L194)</f>
        <v>146</v>
      </c>
      <c r="M244" s="92">
        <f>SUM(M238,M237,M236,M235,M234,M233,M232,M216,M215,M214,M213,M201,M194)</f>
        <v>104</v>
      </c>
    </row>
    <row r="245" spans="1:13" ht="15.75" thickBot="1">
      <c r="A245" s="135"/>
      <c r="B245" s="347" t="s">
        <v>139</v>
      </c>
      <c r="C245" s="348"/>
      <c r="D245" s="95">
        <f>SUM(D243:D244)</f>
        <v>60</v>
      </c>
      <c r="E245" s="96">
        <f>SUM(E243:E244)</f>
        <v>31</v>
      </c>
      <c r="F245" s="97">
        <f>SUM(F243:F244)</f>
        <v>29</v>
      </c>
      <c r="G245" s="97"/>
      <c r="H245" s="97"/>
      <c r="I245" s="98"/>
      <c r="J245" s="99">
        <f>SUM(J243:J244)</f>
        <v>568</v>
      </c>
      <c r="K245" s="100">
        <f>SUM(K243:K244)</f>
        <v>266</v>
      </c>
      <c r="L245" s="98">
        <f>SUM(L243:L244)</f>
        <v>302</v>
      </c>
      <c r="M245" s="98">
        <f>SUM(M243:M244)</f>
        <v>210</v>
      </c>
    </row>
    <row r="246" ht="15"/>
    <row r="247" spans="2:7" ht="15.75" thickBot="1">
      <c r="B247" s="4" t="s">
        <v>147</v>
      </c>
      <c r="G247" s="87"/>
    </row>
    <row r="248" spans="1:13" ht="15">
      <c r="A248" s="5" t="s">
        <v>6</v>
      </c>
      <c r="B248" s="6"/>
      <c r="C248" s="234"/>
      <c r="D248" s="342" t="s">
        <v>7</v>
      </c>
      <c r="E248" s="343"/>
      <c r="F248" s="343"/>
      <c r="G248" s="241" t="s">
        <v>8</v>
      </c>
      <c r="H248" s="242" t="s">
        <v>9</v>
      </c>
      <c r="I248" s="243" t="s">
        <v>10</v>
      </c>
      <c r="J248" s="344" t="s">
        <v>11</v>
      </c>
      <c r="K248" s="345"/>
      <c r="L248" s="345"/>
      <c r="M248" s="346"/>
    </row>
    <row r="249" spans="1:13" ht="15">
      <c r="A249" s="7"/>
      <c r="B249" s="8" t="s">
        <v>12</v>
      </c>
      <c r="C249" s="195" t="s">
        <v>13</v>
      </c>
      <c r="D249" s="10" t="s">
        <v>14</v>
      </c>
      <c r="E249" s="244" t="s">
        <v>15</v>
      </c>
      <c r="F249" s="245" t="s">
        <v>16</v>
      </c>
      <c r="G249" s="246" t="s">
        <v>17</v>
      </c>
      <c r="H249" s="9" t="s">
        <v>18</v>
      </c>
      <c r="I249" s="140" t="s">
        <v>19</v>
      </c>
      <c r="J249" s="11" t="s">
        <v>14</v>
      </c>
      <c r="K249" s="339" t="s">
        <v>20</v>
      </c>
      <c r="L249" s="339"/>
      <c r="M249" s="12" t="s">
        <v>21</v>
      </c>
    </row>
    <row r="250" spans="1:13" ht="15">
      <c r="A250" s="13"/>
      <c r="B250" s="8" t="s">
        <v>22</v>
      </c>
      <c r="C250" s="196"/>
      <c r="D250" s="10"/>
      <c r="E250" s="244" t="s">
        <v>23</v>
      </c>
      <c r="F250" s="247" t="s">
        <v>24</v>
      </c>
      <c r="G250" s="244" t="s">
        <v>25</v>
      </c>
      <c r="H250" s="9"/>
      <c r="I250" s="140" t="s">
        <v>26</v>
      </c>
      <c r="J250" s="248"/>
      <c r="K250" s="16" t="s">
        <v>27</v>
      </c>
      <c r="L250" s="17" t="s">
        <v>28</v>
      </c>
      <c r="M250" s="18"/>
    </row>
    <row r="251" spans="1:13" ht="15">
      <c r="A251" s="15"/>
      <c r="B251" s="8"/>
      <c r="C251" s="217"/>
      <c r="D251" s="10"/>
      <c r="E251" s="244" t="s">
        <v>29</v>
      </c>
      <c r="F251" s="247" t="s">
        <v>30</v>
      </c>
      <c r="G251" s="244" t="s">
        <v>31</v>
      </c>
      <c r="H251" s="181"/>
      <c r="I251" s="140" t="s">
        <v>32</v>
      </c>
      <c r="J251" s="248"/>
      <c r="K251" s="80"/>
      <c r="L251" s="244"/>
      <c r="M251" s="18"/>
    </row>
    <row r="252" spans="1:13" ht="15">
      <c r="A252" s="15"/>
      <c r="B252" s="20"/>
      <c r="C252" s="235"/>
      <c r="D252" s="10"/>
      <c r="E252" s="244" t="s">
        <v>33</v>
      </c>
      <c r="F252" s="247"/>
      <c r="G252" s="244" t="s">
        <v>34</v>
      </c>
      <c r="H252" s="9"/>
      <c r="I252" s="10" t="s">
        <v>35</v>
      </c>
      <c r="J252" s="79"/>
      <c r="K252" s="80"/>
      <c r="L252" s="81"/>
      <c r="M252" s="82"/>
    </row>
    <row r="253" spans="1:13" ht="15">
      <c r="A253" s="15"/>
      <c r="B253" s="20"/>
      <c r="C253" s="235"/>
      <c r="D253" s="10"/>
      <c r="E253" s="244"/>
      <c r="F253" s="247"/>
      <c r="G253" s="244"/>
      <c r="H253" s="9"/>
      <c r="I253" s="10"/>
      <c r="J253" s="79"/>
      <c r="K253" s="80"/>
      <c r="L253" s="81"/>
      <c r="M253" s="82"/>
    </row>
    <row r="254" spans="1:13" ht="15.75" thickBot="1">
      <c r="A254" s="22"/>
      <c r="B254" s="23"/>
      <c r="C254" s="216"/>
      <c r="D254" s="34"/>
      <c r="E254" s="249"/>
      <c r="F254" s="250"/>
      <c r="G254" s="249"/>
      <c r="H254" s="87"/>
      <c r="I254" s="34"/>
      <c r="J254" s="35"/>
      <c r="K254" s="36"/>
      <c r="L254" s="37"/>
      <c r="M254" s="38"/>
    </row>
    <row r="255" spans="1:13" ht="15.75" thickBot="1">
      <c r="A255" s="22"/>
      <c r="B255" s="24" t="s">
        <v>36</v>
      </c>
      <c r="C255" s="236"/>
      <c r="D255" s="87"/>
      <c r="E255" s="87"/>
      <c r="F255" s="87"/>
      <c r="G255" s="87"/>
      <c r="H255" s="87"/>
      <c r="I255" s="87"/>
      <c r="J255" s="87"/>
      <c r="K255" s="87"/>
      <c r="L255" s="87"/>
      <c r="M255" s="251"/>
    </row>
    <row r="256" spans="1:13" ht="15">
      <c r="A256" s="25" t="s">
        <v>37</v>
      </c>
      <c r="B256" s="26" t="s">
        <v>38</v>
      </c>
      <c r="C256" s="207"/>
      <c r="D256" s="62"/>
      <c r="E256" s="62"/>
      <c r="F256" s="62"/>
      <c r="G256" s="62"/>
      <c r="H256" s="62"/>
      <c r="I256" s="62"/>
      <c r="J256" s="62"/>
      <c r="K256" s="62"/>
      <c r="L256" s="62"/>
      <c r="M256" s="29"/>
    </row>
    <row r="257" spans="1:13" ht="15">
      <c r="A257" s="30"/>
      <c r="B257" s="27" t="s">
        <v>140</v>
      </c>
      <c r="C257" s="198"/>
      <c r="D257" s="28"/>
      <c r="E257" s="28"/>
      <c r="F257" s="28"/>
      <c r="G257" s="28"/>
      <c r="H257" s="28"/>
      <c r="I257" s="28"/>
      <c r="J257" s="28"/>
      <c r="K257" s="28"/>
      <c r="L257" s="28"/>
      <c r="M257" s="110"/>
    </row>
    <row r="258" spans="1:13" ht="15">
      <c r="A258" s="30">
        <v>1</v>
      </c>
      <c r="B258" s="30" t="s">
        <v>141</v>
      </c>
      <c r="C258" s="199" t="s">
        <v>142</v>
      </c>
      <c r="D258" s="28">
        <v>12</v>
      </c>
      <c r="E258" s="28">
        <v>6</v>
      </c>
      <c r="F258" s="28">
        <v>6</v>
      </c>
      <c r="G258" s="28">
        <v>0</v>
      </c>
      <c r="H258" s="124" t="s">
        <v>42</v>
      </c>
      <c r="I258" s="165" t="s">
        <v>65</v>
      </c>
      <c r="J258" s="28">
        <v>18</v>
      </c>
      <c r="K258" s="28">
        <v>0</v>
      </c>
      <c r="L258" s="28">
        <v>18</v>
      </c>
      <c r="M258" s="110">
        <v>132</v>
      </c>
    </row>
    <row r="259" spans="1:13" ht="15.75" thickBot="1">
      <c r="A259" s="30">
        <v>2</v>
      </c>
      <c r="B259" s="30" t="s">
        <v>141</v>
      </c>
      <c r="C259" s="198" t="s">
        <v>143</v>
      </c>
      <c r="D259" s="28">
        <v>12</v>
      </c>
      <c r="E259" s="28">
        <v>6</v>
      </c>
      <c r="F259" s="28">
        <v>6</v>
      </c>
      <c r="G259" s="28">
        <v>0</v>
      </c>
      <c r="H259" s="124" t="s">
        <v>42</v>
      </c>
      <c r="I259" s="165" t="s">
        <v>65</v>
      </c>
      <c r="J259" s="28">
        <v>18</v>
      </c>
      <c r="K259" s="28">
        <v>0</v>
      </c>
      <c r="L259" s="28">
        <v>18</v>
      </c>
      <c r="M259" s="110">
        <v>132</v>
      </c>
    </row>
    <row r="260" spans="1:13" ht="15.75" thickBot="1">
      <c r="A260" s="22"/>
      <c r="B260" s="23" t="s">
        <v>47</v>
      </c>
      <c r="C260" s="200"/>
      <c r="D260" s="35">
        <f>SUM(D257:D259)</f>
        <v>24</v>
      </c>
      <c r="E260" s="36">
        <f>SUM(E257:E259)</f>
        <v>12</v>
      </c>
      <c r="F260" s="37">
        <f>SUM(F257:F259)</f>
        <v>12</v>
      </c>
      <c r="G260" s="37">
        <v>0</v>
      </c>
      <c r="H260" s="37" t="s">
        <v>48</v>
      </c>
      <c r="I260" s="38" t="s">
        <v>48</v>
      </c>
      <c r="J260" s="39">
        <f>SUM(J257:J259)</f>
        <v>36</v>
      </c>
      <c r="K260" s="37">
        <v>0</v>
      </c>
      <c r="L260" s="37">
        <f>SUM(L257:L259)</f>
        <v>36</v>
      </c>
      <c r="M260" s="40">
        <f>SUM(M257:M259)</f>
        <v>264</v>
      </c>
    </row>
    <row r="261" spans="1:13" ht="15">
      <c r="A261" s="41"/>
      <c r="B261" s="42" t="s">
        <v>49</v>
      </c>
      <c r="C261" s="201"/>
      <c r="D261" s="43">
        <v>0</v>
      </c>
      <c r="E261" s="44">
        <v>0</v>
      </c>
      <c r="F261" s="45">
        <v>0</v>
      </c>
      <c r="G261" s="45">
        <v>0</v>
      </c>
      <c r="H261" s="46" t="s">
        <v>48</v>
      </c>
      <c r="I261" s="47" t="s">
        <v>48</v>
      </c>
      <c r="J261" s="182">
        <v>0</v>
      </c>
      <c r="K261" s="45">
        <v>0</v>
      </c>
      <c r="L261" s="45">
        <v>0</v>
      </c>
      <c r="M261" s="48">
        <v>0</v>
      </c>
    </row>
    <row r="262" spans="1:13" ht="15.75" thickBot="1">
      <c r="A262" s="49"/>
      <c r="B262" s="50" t="s">
        <v>50</v>
      </c>
      <c r="C262" s="202"/>
      <c r="D262" s="51">
        <v>0</v>
      </c>
      <c r="E262" s="52">
        <v>0</v>
      </c>
      <c r="F262" s="53">
        <v>0</v>
      </c>
      <c r="G262" s="53">
        <v>0</v>
      </c>
      <c r="H262" s="37" t="s">
        <v>48</v>
      </c>
      <c r="I262" s="38" t="s">
        <v>48</v>
      </c>
      <c r="J262" s="54">
        <v>0</v>
      </c>
      <c r="K262" s="53">
        <v>0</v>
      </c>
      <c r="L262" s="53">
        <v>0</v>
      </c>
      <c r="M262" s="12">
        <v>0</v>
      </c>
    </row>
    <row r="263" spans="1:13" ht="15.75" thickBot="1">
      <c r="A263" s="55" t="s">
        <v>44</v>
      </c>
      <c r="B263" s="56" t="s">
        <v>51</v>
      </c>
      <c r="C263" s="203"/>
      <c r="D263" s="57"/>
      <c r="E263" s="57"/>
      <c r="F263" s="58"/>
      <c r="G263" s="58"/>
      <c r="H263" s="58"/>
      <c r="I263" s="58"/>
      <c r="J263" s="58"/>
      <c r="K263" s="58"/>
      <c r="L263" s="58"/>
      <c r="M263" s="59"/>
    </row>
    <row r="264" spans="1:13" ht="15.75" thickBot="1">
      <c r="A264" s="41"/>
      <c r="B264" s="70" t="s">
        <v>47</v>
      </c>
      <c r="C264" s="201"/>
      <c r="D264" s="43"/>
      <c r="E264" s="44"/>
      <c r="F264" s="45"/>
      <c r="G264" s="45"/>
      <c r="H264" s="28" t="s">
        <v>48</v>
      </c>
      <c r="I264" s="28" t="s">
        <v>48</v>
      </c>
      <c r="J264" s="183"/>
      <c r="K264" s="45"/>
      <c r="L264" s="45"/>
      <c r="M264" s="48"/>
    </row>
    <row r="265" spans="1:13" ht="15">
      <c r="A265" s="41"/>
      <c r="B265" s="42" t="s">
        <v>49</v>
      </c>
      <c r="C265" s="201"/>
      <c r="D265" s="43"/>
      <c r="E265" s="44"/>
      <c r="F265" s="45"/>
      <c r="G265" s="45"/>
      <c r="H265" s="28" t="s">
        <v>48</v>
      </c>
      <c r="I265" s="28" t="s">
        <v>48</v>
      </c>
      <c r="J265" s="183"/>
      <c r="K265" s="45"/>
      <c r="L265" s="45"/>
      <c r="M265" s="48"/>
    </row>
    <row r="266" spans="1:13" ht="15.75" thickBot="1">
      <c r="A266" s="49"/>
      <c r="B266" s="50" t="s">
        <v>50</v>
      </c>
      <c r="C266" s="202"/>
      <c r="D266" s="51"/>
      <c r="E266" s="52"/>
      <c r="F266" s="53"/>
      <c r="G266" s="53"/>
      <c r="H266" s="28" t="s">
        <v>48</v>
      </c>
      <c r="I266" s="28" t="s">
        <v>48</v>
      </c>
      <c r="J266" s="72"/>
      <c r="K266" s="53"/>
      <c r="L266" s="53"/>
      <c r="M266" s="12"/>
    </row>
    <row r="267" spans="1:13" ht="15">
      <c r="A267" s="25" t="s">
        <v>75</v>
      </c>
      <c r="B267" s="26" t="s">
        <v>56</v>
      </c>
      <c r="C267" s="207"/>
      <c r="D267" s="62"/>
      <c r="E267" s="62"/>
      <c r="F267" s="62"/>
      <c r="G267" s="62"/>
      <c r="H267" s="181"/>
      <c r="I267" s="181"/>
      <c r="J267" s="62"/>
      <c r="K267" s="62"/>
      <c r="L267" s="62"/>
      <c r="M267" s="29"/>
    </row>
    <row r="268" spans="1:13" ht="15">
      <c r="A268" s="30"/>
      <c r="B268" s="30" t="s">
        <v>47</v>
      </c>
      <c r="C268" s="198"/>
      <c r="D268" s="28"/>
      <c r="E268" s="28"/>
      <c r="F268" s="28"/>
      <c r="G268" s="28"/>
      <c r="H268" s="28" t="s">
        <v>48</v>
      </c>
      <c r="I268" s="28" t="s">
        <v>48</v>
      </c>
      <c r="J268" s="28"/>
      <c r="K268" s="28"/>
      <c r="L268" s="28"/>
      <c r="M268" s="28"/>
    </row>
    <row r="269" spans="1:13" ht="15">
      <c r="A269" s="41"/>
      <c r="B269" s="70" t="s">
        <v>49</v>
      </c>
      <c r="C269" s="201"/>
      <c r="D269" s="43"/>
      <c r="E269" s="44"/>
      <c r="F269" s="45"/>
      <c r="G269" s="45"/>
      <c r="H269" s="45" t="s">
        <v>48</v>
      </c>
      <c r="I269" s="48" t="s">
        <v>48</v>
      </c>
      <c r="J269" s="182"/>
      <c r="K269" s="45"/>
      <c r="L269" s="45"/>
      <c r="M269" s="48"/>
    </row>
    <row r="270" spans="1:13" ht="15.75" thickBot="1">
      <c r="A270" s="49"/>
      <c r="B270" s="50" t="s">
        <v>50</v>
      </c>
      <c r="C270" s="202"/>
      <c r="D270" s="51"/>
      <c r="E270" s="52"/>
      <c r="F270" s="53"/>
      <c r="G270" s="53"/>
      <c r="H270" s="37" t="s">
        <v>48</v>
      </c>
      <c r="I270" s="38" t="s">
        <v>48</v>
      </c>
      <c r="J270" s="54"/>
      <c r="K270" s="53"/>
      <c r="L270" s="53"/>
      <c r="M270" s="12"/>
    </row>
    <row r="271" spans="1:13" ht="15.75" thickBot="1">
      <c r="A271" s="55" t="s">
        <v>76</v>
      </c>
      <c r="B271" s="56" t="s">
        <v>66</v>
      </c>
      <c r="C271" s="210"/>
      <c r="D271" s="57"/>
      <c r="E271" s="57"/>
      <c r="F271" s="57"/>
      <c r="G271" s="58"/>
      <c r="H271" s="58"/>
      <c r="I271" s="58"/>
      <c r="J271" s="58"/>
      <c r="K271" s="58"/>
      <c r="L271" s="58"/>
      <c r="M271" s="59"/>
    </row>
    <row r="272" spans="1:13" ht="15.75" thickBot="1">
      <c r="A272" s="107"/>
      <c r="B272" s="74" t="s">
        <v>47</v>
      </c>
      <c r="C272" s="211" t="s">
        <v>48</v>
      </c>
      <c r="D272" s="35"/>
      <c r="E272" s="36"/>
      <c r="F272" s="37"/>
      <c r="G272" s="37"/>
      <c r="H272" s="37" t="s">
        <v>48</v>
      </c>
      <c r="I272" s="37" t="s">
        <v>48</v>
      </c>
      <c r="J272" s="75"/>
      <c r="K272" s="76"/>
      <c r="L272" s="76"/>
      <c r="M272" s="40"/>
    </row>
    <row r="273" spans="1:13" ht="15.75" thickBot="1">
      <c r="A273" s="107"/>
      <c r="B273" s="74" t="s">
        <v>49</v>
      </c>
      <c r="C273" s="212" t="s">
        <v>48</v>
      </c>
      <c r="D273" s="77"/>
      <c r="E273" s="78"/>
      <c r="F273" s="76"/>
      <c r="G273" s="76"/>
      <c r="H273" s="76" t="s">
        <v>48</v>
      </c>
      <c r="I273" s="76" t="s">
        <v>48</v>
      </c>
      <c r="J273" s="75"/>
      <c r="K273" s="76"/>
      <c r="L273" s="76"/>
      <c r="M273" s="40"/>
    </row>
    <row r="274" spans="1:13" ht="15.75" thickBot="1">
      <c r="A274" s="15"/>
      <c r="B274" s="50" t="s">
        <v>50</v>
      </c>
      <c r="C274" s="213" t="s">
        <v>48</v>
      </c>
      <c r="D274" s="79"/>
      <c r="E274" s="80"/>
      <c r="F274" s="81"/>
      <c r="G274" s="81"/>
      <c r="H274" s="81" t="s">
        <v>48</v>
      </c>
      <c r="I274" s="81" t="s">
        <v>48</v>
      </c>
      <c r="J274" s="180"/>
      <c r="K274" s="81"/>
      <c r="L274" s="81"/>
      <c r="M274" s="82"/>
    </row>
    <row r="275" spans="1:13" ht="15">
      <c r="A275" s="25" t="s">
        <v>91</v>
      </c>
      <c r="B275" s="26" t="s">
        <v>67</v>
      </c>
      <c r="C275" s="214"/>
      <c r="D275" s="62"/>
      <c r="E275" s="62"/>
      <c r="F275" s="62"/>
      <c r="G275" s="62"/>
      <c r="H275" s="62"/>
      <c r="I275" s="62"/>
      <c r="J275" s="62"/>
      <c r="K275" s="62"/>
      <c r="L275" s="62"/>
      <c r="M275" s="29"/>
    </row>
    <row r="276" spans="1:13" ht="15">
      <c r="A276" s="73"/>
      <c r="B276" s="27" t="s">
        <v>140</v>
      </c>
      <c r="C276" s="199"/>
      <c r="D276" s="31"/>
      <c r="E276" s="31"/>
      <c r="F276" s="31"/>
      <c r="G276" s="31"/>
      <c r="H276" s="31"/>
      <c r="I276" s="31"/>
      <c r="J276" s="31"/>
      <c r="K276" s="31"/>
      <c r="L276" s="31"/>
      <c r="M276" s="31"/>
    </row>
    <row r="277" spans="1:13" ht="15">
      <c r="A277" s="73">
        <v>14</v>
      </c>
      <c r="B277" s="73" t="s">
        <v>135</v>
      </c>
      <c r="C277" s="199" t="s">
        <v>142</v>
      </c>
      <c r="D277" s="31">
        <v>2</v>
      </c>
      <c r="E277" s="31">
        <v>1</v>
      </c>
      <c r="F277" s="31">
        <v>1</v>
      </c>
      <c r="G277" s="31">
        <v>0</v>
      </c>
      <c r="H277" s="31" t="s">
        <v>42</v>
      </c>
      <c r="I277" s="31" t="s">
        <v>65</v>
      </c>
      <c r="J277" s="31">
        <v>20</v>
      </c>
      <c r="K277" s="31">
        <v>10</v>
      </c>
      <c r="L277" s="31">
        <v>10</v>
      </c>
      <c r="M277" s="31">
        <v>5</v>
      </c>
    </row>
    <row r="278" spans="1:13" ht="15">
      <c r="A278" s="73">
        <v>15</v>
      </c>
      <c r="B278" s="73" t="s">
        <v>135</v>
      </c>
      <c r="C278" s="199" t="s">
        <v>142</v>
      </c>
      <c r="D278" s="31">
        <v>2</v>
      </c>
      <c r="E278" s="31">
        <v>1</v>
      </c>
      <c r="F278" s="31">
        <v>1</v>
      </c>
      <c r="G278" s="31">
        <v>0</v>
      </c>
      <c r="H278" s="31" t="s">
        <v>42</v>
      </c>
      <c r="I278" s="31" t="s">
        <v>65</v>
      </c>
      <c r="J278" s="31">
        <v>20</v>
      </c>
      <c r="K278" s="31">
        <v>10</v>
      </c>
      <c r="L278" s="31">
        <v>10</v>
      </c>
      <c r="M278" s="31">
        <v>5</v>
      </c>
    </row>
    <row r="279" spans="1:13" ht="15">
      <c r="A279" s="73">
        <v>16</v>
      </c>
      <c r="B279" s="73" t="s">
        <v>135</v>
      </c>
      <c r="C279" s="199" t="s">
        <v>142</v>
      </c>
      <c r="D279" s="31">
        <v>2</v>
      </c>
      <c r="E279" s="31">
        <v>1</v>
      </c>
      <c r="F279" s="31">
        <v>1</v>
      </c>
      <c r="G279" s="31">
        <v>0</v>
      </c>
      <c r="H279" s="31" t="s">
        <v>42</v>
      </c>
      <c r="I279" s="31" t="s">
        <v>65</v>
      </c>
      <c r="J279" s="31">
        <v>20</v>
      </c>
      <c r="K279" s="31">
        <v>10</v>
      </c>
      <c r="L279" s="31">
        <v>10</v>
      </c>
      <c r="M279" s="31">
        <v>5</v>
      </c>
    </row>
    <row r="280" spans="1:13" ht="15">
      <c r="A280" s="73">
        <v>17</v>
      </c>
      <c r="B280" s="73" t="s">
        <v>135</v>
      </c>
      <c r="C280" s="199" t="s">
        <v>142</v>
      </c>
      <c r="D280" s="31">
        <v>2</v>
      </c>
      <c r="E280" s="31">
        <v>1</v>
      </c>
      <c r="F280" s="31">
        <v>1</v>
      </c>
      <c r="G280" s="31">
        <v>0</v>
      </c>
      <c r="H280" s="31" t="s">
        <v>42</v>
      </c>
      <c r="I280" s="31" t="s">
        <v>65</v>
      </c>
      <c r="J280" s="31">
        <v>20</v>
      </c>
      <c r="K280" s="31">
        <v>10</v>
      </c>
      <c r="L280" s="31">
        <v>10</v>
      </c>
      <c r="M280" s="31">
        <v>5</v>
      </c>
    </row>
    <row r="281" spans="1:13" ht="15">
      <c r="A281" s="73">
        <v>18</v>
      </c>
      <c r="B281" s="73" t="s">
        <v>135</v>
      </c>
      <c r="C281" s="199" t="s">
        <v>142</v>
      </c>
      <c r="D281" s="31">
        <v>2</v>
      </c>
      <c r="E281" s="31">
        <v>1</v>
      </c>
      <c r="F281" s="31">
        <v>1</v>
      </c>
      <c r="G281" s="31">
        <v>0</v>
      </c>
      <c r="H281" s="31" t="s">
        <v>42</v>
      </c>
      <c r="I281" s="31" t="s">
        <v>65</v>
      </c>
      <c r="J281" s="31">
        <v>20</v>
      </c>
      <c r="K281" s="31">
        <v>10</v>
      </c>
      <c r="L281" s="31">
        <v>10</v>
      </c>
      <c r="M281" s="31">
        <v>5</v>
      </c>
    </row>
    <row r="282" spans="1:13" ht="15">
      <c r="A282" s="73">
        <v>19</v>
      </c>
      <c r="B282" s="73" t="s">
        <v>135</v>
      </c>
      <c r="C282" s="199" t="s">
        <v>142</v>
      </c>
      <c r="D282" s="31">
        <v>2</v>
      </c>
      <c r="E282" s="31">
        <v>1</v>
      </c>
      <c r="F282" s="31">
        <v>1</v>
      </c>
      <c r="G282" s="31">
        <v>0</v>
      </c>
      <c r="H282" s="31" t="s">
        <v>42</v>
      </c>
      <c r="I282" s="31" t="s">
        <v>65</v>
      </c>
      <c r="J282" s="31">
        <v>20</v>
      </c>
      <c r="K282" s="31">
        <v>10</v>
      </c>
      <c r="L282" s="31">
        <v>10</v>
      </c>
      <c r="M282" s="31">
        <v>5</v>
      </c>
    </row>
    <row r="283" spans="1:13" ht="15">
      <c r="A283" s="73">
        <v>20</v>
      </c>
      <c r="B283" s="73" t="s">
        <v>135</v>
      </c>
      <c r="C283" s="199" t="s">
        <v>143</v>
      </c>
      <c r="D283" s="31">
        <v>2</v>
      </c>
      <c r="E283" s="31">
        <v>1</v>
      </c>
      <c r="F283" s="31">
        <v>1</v>
      </c>
      <c r="G283" s="31">
        <v>0</v>
      </c>
      <c r="H283" s="31" t="s">
        <v>42</v>
      </c>
      <c r="I283" s="31" t="s">
        <v>65</v>
      </c>
      <c r="J283" s="31">
        <v>20</v>
      </c>
      <c r="K283" s="31">
        <v>10</v>
      </c>
      <c r="L283" s="31">
        <v>10</v>
      </c>
      <c r="M283" s="31">
        <v>5</v>
      </c>
    </row>
    <row r="284" spans="1:13" ht="15">
      <c r="A284" s="73">
        <v>21</v>
      </c>
      <c r="B284" s="73" t="s">
        <v>135</v>
      </c>
      <c r="C284" s="199" t="s">
        <v>143</v>
      </c>
      <c r="D284" s="31">
        <v>2</v>
      </c>
      <c r="E284" s="31">
        <v>1</v>
      </c>
      <c r="F284" s="31">
        <v>1</v>
      </c>
      <c r="G284" s="31">
        <v>0</v>
      </c>
      <c r="H284" s="31" t="s">
        <v>42</v>
      </c>
      <c r="I284" s="31" t="s">
        <v>65</v>
      </c>
      <c r="J284" s="31">
        <v>20</v>
      </c>
      <c r="K284" s="31">
        <v>10</v>
      </c>
      <c r="L284" s="31">
        <v>10</v>
      </c>
      <c r="M284" s="31">
        <v>5</v>
      </c>
    </row>
    <row r="285" spans="1:13" ht="15">
      <c r="A285" s="73">
        <v>22</v>
      </c>
      <c r="B285" s="73" t="s">
        <v>135</v>
      </c>
      <c r="C285" s="199" t="s">
        <v>143</v>
      </c>
      <c r="D285" s="31">
        <v>2</v>
      </c>
      <c r="E285" s="31">
        <v>1</v>
      </c>
      <c r="F285" s="31">
        <v>1</v>
      </c>
      <c r="G285" s="31">
        <v>0</v>
      </c>
      <c r="H285" s="31" t="s">
        <v>42</v>
      </c>
      <c r="I285" s="31" t="s">
        <v>65</v>
      </c>
      <c r="J285" s="31">
        <v>20</v>
      </c>
      <c r="K285" s="31">
        <v>10</v>
      </c>
      <c r="L285" s="31">
        <v>10</v>
      </c>
      <c r="M285" s="31">
        <v>5</v>
      </c>
    </row>
    <row r="286" spans="1:13" ht="15">
      <c r="A286" s="73">
        <v>23</v>
      </c>
      <c r="B286" s="73" t="s">
        <v>135</v>
      </c>
      <c r="C286" s="199" t="s">
        <v>143</v>
      </c>
      <c r="D286" s="31">
        <v>2</v>
      </c>
      <c r="E286" s="31">
        <v>1</v>
      </c>
      <c r="F286" s="31">
        <v>1</v>
      </c>
      <c r="G286" s="31">
        <v>0</v>
      </c>
      <c r="H286" s="31" t="s">
        <v>42</v>
      </c>
      <c r="I286" s="31" t="s">
        <v>65</v>
      </c>
      <c r="J286" s="31">
        <v>20</v>
      </c>
      <c r="K286" s="31">
        <v>10</v>
      </c>
      <c r="L286" s="31">
        <v>10</v>
      </c>
      <c r="M286" s="31">
        <v>5</v>
      </c>
    </row>
    <row r="287" spans="1:13" ht="15">
      <c r="A287" s="73">
        <v>24</v>
      </c>
      <c r="B287" s="73" t="s">
        <v>135</v>
      </c>
      <c r="C287" s="199" t="s">
        <v>143</v>
      </c>
      <c r="D287" s="31">
        <v>2</v>
      </c>
      <c r="E287" s="31">
        <v>1</v>
      </c>
      <c r="F287" s="31">
        <v>1</v>
      </c>
      <c r="G287" s="31">
        <v>0</v>
      </c>
      <c r="H287" s="31" t="s">
        <v>42</v>
      </c>
      <c r="I287" s="31" t="s">
        <v>65</v>
      </c>
      <c r="J287" s="31">
        <v>20</v>
      </c>
      <c r="K287" s="31">
        <v>10</v>
      </c>
      <c r="L287" s="31">
        <v>10</v>
      </c>
      <c r="M287" s="31">
        <v>5</v>
      </c>
    </row>
    <row r="288" spans="1:13" ht="15.75" customHeight="1">
      <c r="A288" s="73">
        <v>25</v>
      </c>
      <c r="B288" s="73" t="s">
        <v>135</v>
      </c>
      <c r="C288" s="199" t="s">
        <v>143</v>
      </c>
      <c r="D288" s="31">
        <v>2</v>
      </c>
      <c r="E288" s="31">
        <v>1</v>
      </c>
      <c r="F288" s="31">
        <v>1</v>
      </c>
      <c r="G288" s="31">
        <v>0</v>
      </c>
      <c r="H288" s="31" t="s">
        <v>42</v>
      </c>
      <c r="I288" s="31" t="s">
        <v>65</v>
      </c>
      <c r="J288" s="31">
        <v>20</v>
      </c>
      <c r="K288" s="31">
        <v>10</v>
      </c>
      <c r="L288" s="31">
        <v>10</v>
      </c>
      <c r="M288" s="31">
        <v>5</v>
      </c>
    </row>
    <row r="289" spans="1:13" ht="15">
      <c r="A289" s="30">
        <v>26</v>
      </c>
      <c r="B289" s="73" t="s">
        <v>144</v>
      </c>
      <c r="C289" s="199" t="s">
        <v>142</v>
      </c>
      <c r="D289" s="28">
        <v>6</v>
      </c>
      <c r="E289" s="28">
        <v>3</v>
      </c>
      <c r="F289" s="28">
        <v>3</v>
      </c>
      <c r="G289" s="28">
        <v>6</v>
      </c>
      <c r="H289" s="31" t="s">
        <v>42</v>
      </c>
      <c r="I289" s="31" t="s">
        <v>43</v>
      </c>
      <c r="J289" s="28">
        <v>10</v>
      </c>
      <c r="K289" s="28">
        <v>0</v>
      </c>
      <c r="L289" s="28">
        <v>10</v>
      </c>
      <c r="M289" s="28">
        <v>65</v>
      </c>
    </row>
    <row r="290" spans="1:13" ht="15">
      <c r="A290" s="30">
        <v>27</v>
      </c>
      <c r="B290" s="73" t="s">
        <v>144</v>
      </c>
      <c r="C290" s="199" t="s">
        <v>143</v>
      </c>
      <c r="D290" s="28">
        <v>6</v>
      </c>
      <c r="E290" s="28">
        <v>3</v>
      </c>
      <c r="F290" s="28">
        <v>3</v>
      </c>
      <c r="G290" s="28">
        <v>6</v>
      </c>
      <c r="H290" s="31" t="s">
        <v>42</v>
      </c>
      <c r="I290" s="31" t="s">
        <v>43</v>
      </c>
      <c r="J290" s="28">
        <v>10</v>
      </c>
      <c r="K290" s="28">
        <v>0</v>
      </c>
      <c r="L290" s="28">
        <v>10</v>
      </c>
      <c r="M290" s="28">
        <v>65</v>
      </c>
    </row>
    <row r="291" spans="1:13" ht="15.75" thickBot="1">
      <c r="A291" s="22"/>
      <c r="B291" s="23" t="s">
        <v>47</v>
      </c>
      <c r="C291" s="211" t="s">
        <v>48</v>
      </c>
      <c r="D291" s="35">
        <f>SUM(D276:D290)</f>
        <v>36</v>
      </c>
      <c r="E291" s="83">
        <f>SUM(E276:E290)</f>
        <v>18</v>
      </c>
      <c r="F291" s="37">
        <f>SUM(F276:F290)</f>
        <v>18</v>
      </c>
      <c r="G291" s="37">
        <f>SUM(G276:G290)</f>
        <v>12</v>
      </c>
      <c r="H291" s="37" t="s">
        <v>48</v>
      </c>
      <c r="I291" s="37" t="s">
        <v>48</v>
      </c>
      <c r="J291" s="39">
        <f>SUM(J276:J290)</f>
        <v>260</v>
      </c>
      <c r="K291" s="37">
        <f>SUM(K276:K290)</f>
        <v>120</v>
      </c>
      <c r="L291" s="37">
        <f>SUM(L276:L290)</f>
        <v>140</v>
      </c>
      <c r="M291" s="38">
        <f>SUM(M289:M290)</f>
        <v>130</v>
      </c>
    </row>
    <row r="292" spans="1:13" ht="15.75" thickBot="1">
      <c r="A292" s="15"/>
      <c r="B292" s="84" t="s">
        <v>49</v>
      </c>
      <c r="C292" s="215" t="s">
        <v>48</v>
      </c>
      <c r="D292" s="79">
        <v>12</v>
      </c>
      <c r="E292" s="80">
        <v>6</v>
      </c>
      <c r="F292" s="81">
        <v>6</v>
      </c>
      <c r="G292" s="81">
        <v>12</v>
      </c>
      <c r="H292" s="85" t="s">
        <v>48</v>
      </c>
      <c r="I292" s="85" t="s">
        <v>48</v>
      </c>
      <c r="J292" s="180">
        <v>30</v>
      </c>
      <c r="K292" s="81">
        <v>0</v>
      </c>
      <c r="L292" s="81">
        <v>30</v>
      </c>
      <c r="M292" s="82">
        <v>120</v>
      </c>
    </row>
    <row r="293" spans="1:13" ht="15.75" thickBot="1">
      <c r="A293" s="107"/>
      <c r="B293" s="86" t="s">
        <v>50</v>
      </c>
      <c r="C293" s="212" t="s">
        <v>48</v>
      </c>
      <c r="D293" s="77">
        <v>0</v>
      </c>
      <c r="E293" s="78">
        <v>0</v>
      </c>
      <c r="F293" s="76">
        <v>0</v>
      </c>
      <c r="G293" s="76">
        <v>0</v>
      </c>
      <c r="H293" s="76" t="s">
        <v>48</v>
      </c>
      <c r="I293" s="76" t="s">
        <v>48</v>
      </c>
      <c r="J293" s="75">
        <v>0</v>
      </c>
      <c r="K293" s="76">
        <v>0</v>
      </c>
      <c r="L293" s="76" t="s">
        <v>186</v>
      </c>
      <c r="M293" s="40">
        <v>0</v>
      </c>
    </row>
    <row r="294" spans="1:13" ht="15.75" thickBot="1">
      <c r="A294" s="108" t="s">
        <v>101</v>
      </c>
      <c r="B294" s="24" t="s">
        <v>68</v>
      </c>
      <c r="C294" s="216"/>
      <c r="D294" s="87"/>
      <c r="E294" s="87"/>
      <c r="F294" s="87"/>
      <c r="G294" s="87"/>
      <c r="H294" s="87"/>
      <c r="I294" s="87"/>
      <c r="J294" s="87"/>
      <c r="K294" s="181"/>
      <c r="L294" s="181"/>
      <c r="M294" s="88"/>
    </row>
    <row r="295" spans="1:13" ht="15.75" thickBot="1">
      <c r="A295" s="120"/>
      <c r="B295" s="136" t="s">
        <v>145</v>
      </c>
      <c r="C295" s="219" t="s">
        <v>142</v>
      </c>
      <c r="D295" s="92">
        <f>SUM(D258,D277,D278,D279,D280,D281,D282,D289)</f>
        <v>30</v>
      </c>
      <c r="E295" s="92">
        <f>SUM(E258,E277,E278,E279,E280,E281,E282,E289)</f>
        <v>15</v>
      </c>
      <c r="F295" s="92">
        <f>SUM(F258,F277,F278,F279,F280,F281,F282,F289)</f>
        <v>15</v>
      </c>
      <c r="G295" s="92"/>
      <c r="H295" s="92"/>
      <c r="I295" s="92"/>
      <c r="J295" s="92">
        <f>SUM(J258,J277,J278,J279,J280,J281,J282,J289)</f>
        <v>148</v>
      </c>
      <c r="K295" s="92">
        <f>SUM(K258,K277,K278,K279,K280,K281,K282,K289)</f>
        <v>60</v>
      </c>
      <c r="L295" s="92">
        <f>SUM(L258,L277,L278,L279,L280,L281,L282,L289)</f>
        <v>88</v>
      </c>
      <c r="M295" s="92">
        <f>SUM(M258,M277,M278,M279,M280,M281,M282,M289)</f>
        <v>227</v>
      </c>
    </row>
    <row r="296" spans="1:13" ht="15.75" thickBot="1">
      <c r="A296" s="137"/>
      <c r="B296" s="138" t="s">
        <v>146</v>
      </c>
      <c r="C296" s="226" t="s">
        <v>143</v>
      </c>
      <c r="D296" s="139">
        <f>SUM(D259,D283,D284,D285,D286,D287,D288,D290)</f>
        <v>30</v>
      </c>
      <c r="E296" s="139">
        <f>SUM(E259,E283,E284,E285,E286,E287,E288,E290)</f>
        <v>15</v>
      </c>
      <c r="F296" s="139">
        <f>SUM(F259,F283,F284,F285,F286,F287,F288,F290)</f>
        <v>15</v>
      </c>
      <c r="G296" s="139"/>
      <c r="H296" s="139"/>
      <c r="I296" s="139"/>
      <c r="J296" s="139">
        <f>SUM(J259,J283,J284,J285,J286,J287,J288,J290)</f>
        <v>148</v>
      </c>
      <c r="K296" s="139">
        <f>SUM(K259,K283,K284,K285,K286,K287,K288,K290)</f>
        <v>60</v>
      </c>
      <c r="L296" s="139">
        <f>SUM(L259,L283,L284,L285,L286,L287,L288,L290)</f>
        <v>88</v>
      </c>
      <c r="M296" s="139">
        <f>SUM(M259,M283,M284,M285,M286,M287,M288,M290)</f>
        <v>227</v>
      </c>
    </row>
    <row r="297" spans="1:13" ht="30" customHeight="1" thickBot="1">
      <c r="A297" s="347" t="s">
        <v>148</v>
      </c>
      <c r="B297" s="348"/>
      <c r="C297" s="220" t="s">
        <v>48</v>
      </c>
      <c r="D297" s="96">
        <f>SUM(D295:D296)</f>
        <v>60</v>
      </c>
      <c r="E297" s="97">
        <f>SUM(E295:E296)</f>
        <v>30</v>
      </c>
      <c r="F297" s="97">
        <f>SUM(F295,F296)</f>
        <v>30</v>
      </c>
      <c r="G297" s="97"/>
      <c r="H297" s="98"/>
      <c r="I297" s="99"/>
      <c r="J297" s="100">
        <f>SUM(J295:J296)</f>
        <v>296</v>
      </c>
      <c r="K297" s="98">
        <f>SUM(K295:K296)</f>
        <v>120</v>
      </c>
      <c r="L297" s="98">
        <f>SUM(L295:L296)</f>
        <v>176</v>
      </c>
      <c r="M297" s="101">
        <f>SUM(M295:M296)</f>
        <v>454</v>
      </c>
    </row>
    <row r="298" spans="1:13" ht="45.75" customHeight="1">
      <c r="A298" s="160"/>
      <c r="B298" s="162" t="s">
        <v>181</v>
      </c>
      <c r="C298" s="227"/>
      <c r="D298" s="161"/>
      <c r="E298" s="161"/>
      <c r="F298" s="161"/>
      <c r="G298" s="161"/>
      <c r="H298" s="161"/>
      <c r="I298" s="161"/>
      <c r="J298" s="161"/>
      <c r="K298" s="161"/>
      <c r="L298" s="161"/>
      <c r="M298" s="161"/>
    </row>
    <row r="299" ht="15"/>
    <row r="300" spans="1:13" ht="16.5" thickBot="1">
      <c r="A300" s="60"/>
      <c r="B300" s="350" t="s">
        <v>149</v>
      </c>
      <c r="C300" s="350"/>
      <c r="D300" s="350"/>
      <c r="E300" s="350"/>
      <c r="F300" s="61"/>
      <c r="G300" s="181"/>
      <c r="H300" s="181"/>
      <c r="I300" s="181"/>
      <c r="J300" s="181"/>
      <c r="K300" s="181"/>
      <c r="L300" s="181"/>
      <c r="M300" s="181"/>
    </row>
    <row r="301" spans="1:13" ht="15">
      <c r="A301" s="5" t="s">
        <v>6</v>
      </c>
      <c r="B301" s="6"/>
      <c r="C301" s="234"/>
      <c r="D301" s="342" t="s">
        <v>7</v>
      </c>
      <c r="E301" s="343"/>
      <c r="F301" s="343"/>
      <c r="G301" s="241" t="s">
        <v>8</v>
      </c>
      <c r="H301" s="242"/>
      <c r="I301" s="243"/>
      <c r="J301" s="344" t="s">
        <v>11</v>
      </c>
      <c r="K301" s="345"/>
      <c r="L301" s="345"/>
      <c r="M301" s="346"/>
    </row>
    <row r="302" spans="1:13" ht="15">
      <c r="A302" s="7"/>
      <c r="B302" s="8" t="s">
        <v>12</v>
      </c>
      <c r="C302" s="196" t="s">
        <v>143</v>
      </c>
      <c r="D302" s="10" t="s">
        <v>14</v>
      </c>
      <c r="E302" s="244" t="s">
        <v>15</v>
      </c>
      <c r="F302" s="245" t="s">
        <v>16</v>
      </c>
      <c r="G302" s="246" t="s">
        <v>17</v>
      </c>
      <c r="H302" s="9" t="s">
        <v>150</v>
      </c>
      <c r="I302" s="140" t="s">
        <v>143</v>
      </c>
      <c r="J302" s="11" t="s">
        <v>14</v>
      </c>
      <c r="K302" s="339" t="s">
        <v>20</v>
      </c>
      <c r="L302" s="339"/>
      <c r="M302" s="12" t="s">
        <v>21</v>
      </c>
    </row>
    <row r="303" spans="1:13" ht="15">
      <c r="A303" s="13"/>
      <c r="B303" s="8" t="s">
        <v>22</v>
      </c>
      <c r="C303" s="196"/>
      <c r="D303" s="10"/>
      <c r="E303" s="244" t="s">
        <v>23</v>
      </c>
      <c r="F303" s="247" t="s">
        <v>24</v>
      </c>
      <c r="G303" s="244" t="s">
        <v>151</v>
      </c>
      <c r="H303" s="9"/>
      <c r="I303" s="140"/>
      <c r="J303" s="248"/>
      <c r="K303" s="141" t="s">
        <v>27</v>
      </c>
      <c r="L303" s="142" t="s">
        <v>152</v>
      </c>
      <c r="M303" s="18"/>
    </row>
    <row r="304" spans="1:13" ht="15">
      <c r="A304" s="15"/>
      <c r="B304" s="8"/>
      <c r="C304" s="217"/>
      <c r="D304" s="10"/>
      <c r="E304" s="244" t="s">
        <v>29</v>
      </c>
      <c r="F304" s="247" t="s">
        <v>30</v>
      </c>
      <c r="G304" s="244" t="s">
        <v>153</v>
      </c>
      <c r="H304" s="181"/>
      <c r="I304" s="140"/>
      <c r="J304" s="248"/>
      <c r="K304" s="80"/>
      <c r="L304" s="244"/>
      <c r="M304" s="18"/>
    </row>
    <row r="305" spans="1:13" ht="15">
      <c r="A305" s="15"/>
      <c r="B305" s="20"/>
      <c r="C305" s="235"/>
      <c r="D305" s="10"/>
      <c r="E305" s="244" t="s">
        <v>33</v>
      </c>
      <c r="F305" s="247"/>
      <c r="G305" s="244" t="s">
        <v>34</v>
      </c>
      <c r="H305" s="9"/>
      <c r="I305" s="10"/>
      <c r="J305" s="79"/>
      <c r="K305" s="80"/>
      <c r="L305" s="81"/>
      <c r="M305" s="82"/>
    </row>
    <row r="306" spans="1:13" ht="15">
      <c r="A306" s="15"/>
      <c r="B306" s="20"/>
      <c r="C306" s="235"/>
      <c r="D306" s="10"/>
      <c r="E306" s="244"/>
      <c r="F306" s="247"/>
      <c r="G306" s="244"/>
      <c r="H306" s="9"/>
      <c r="I306" s="10"/>
      <c r="J306" s="79"/>
      <c r="K306" s="80"/>
      <c r="L306" s="81"/>
      <c r="M306" s="82"/>
    </row>
    <row r="307" spans="1:13" ht="15.75" thickBot="1">
      <c r="A307" s="22"/>
      <c r="B307" s="23"/>
      <c r="C307" s="216"/>
      <c r="D307" s="34"/>
      <c r="E307" s="249"/>
      <c r="F307" s="250"/>
      <c r="G307" s="249"/>
      <c r="H307" s="87"/>
      <c r="I307" s="34"/>
      <c r="J307" s="35"/>
      <c r="K307" s="36"/>
      <c r="L307" s="37"/>
      <c r="M307" s="38"/>
    </row>
    <row r="308" spans="1:13" ht="16.5" thickBot="1">
      <c r="A308" s="349" t="s">
        <v>154</v>
      </c>
      <c r="B308" s="348"/>
      <c r="C308" s="228" t="s">
        <v>48</v>
      </c>
      <c r="D308" s="259"/>
      <c r="E308" s="75"/>
      <c r="F308" s="75"/>
      <c r="G308" s="75"/>
      <c r="H308" s="300" t="s">
        <v>48</v>
      </c>
      <c r="I308" s="301" t="s">
        <v>48</v>
      </c>
      <c r="J308" s="291"/>
      <c r="K308" s="58"/>
      <c r="L308" s="58"/>
      <c r="M308" s="59"/>
    </row>
    <row r="309" spans="1:13" ht="16.5" thickBot="1">
      <c r="A309" s="349" t="s">
        <v>155</v>
      </c>
      <c r="B309" s="357"/>
      <c r="C309" s="239"/>
      <c r="D309" s="87"/>
      <c r="E309" s="87"/>
      <c r="F309" s="87"/>
      <c r="G309" s="87"/>
      <c r="H309" s="294"/>
      <c r="I309" s="294"/>
      <c r="J309" s="294"/>
      <c r="K309" s="87"/>
      <c r="L309" s="87"/>
      <c r="M309" s="251"/>
    </row>
    <row r="310" spans="1:13" ht="15.75" thickBot="1">
      <c r="A310" s="13" t="s">
        <v>37</v>
      </c>
      <c r="B310" s="278" t="s">
        <v>38</v>
      </c>
      <c r="C310" s="279"/>
      <c r="D310" s="280"/>
      <c r="E310" s="267"/>
      <c r="F310" s="267"/>
      <c r="G310" s="267"/>
      <c r="H310" s="280"/>
      <c r="I310" s="280"/>
      <c r="J310" s="280"/>
      <c r="K310" s="267"/>
      <c r="L310" s="267"/>
      <c r="M310" s="268"/>
    </row>
    <row r="311" spans="1:13" ht="15.75" thickBot="1">
      <c r="A311" s="107"/>
      <c r="B311" s="281" t="s">
        <v>47</v>
      </c>
      <c r="C311" s="282" t="s">
        <v>48</v>
      </c>
      <c r="D311" s="315">
        <f>SUM(D27,D84,D138,D195,D260,)</f>
        <v>48</v>
      </c>
      <c r="E311" s="316">
        <f>SUM(E27,E84,E138,E195,E260,)</f>
        <v>26</v>
      </c>
      <c r="F311" s="317">
        <f>SUM(F27,F84,F138,F195,F260)</f>
        <v>22</v>
      </c>
      <c r="G311" s="318"/>
      <c r="H311" s="317" t="s">
        <v>48</v>
      </c>
      <c r="I311" s="317" t="s">
        <v>48</v>
      </c>
      <c r="J311" s="319">
        <f>SUM(J27,J84,J138,J195,J260)</f>
        <v>286</v>
      </c>
      <c r="K311" s="317">
        <f>SUM(K27,K84,K138,K195,K260)</f>
        <v>0</v>
      </c>
      <c r="L311" s="317">
        <f>SUM(L27,L84,L138,L195,L260)</f>
        <v>286</v>
      </c>
      <c r="M311" s="320">
        <f>SUM(M27,M84,M138,M195,M260)</f>
        <v>399</v>
      </c>
    </row>
    <row r="312" spans="1:13" ht="15.75" thickBot="1">
      <c r="A312" s="41"/>
      <c r="B312" s="283" t="s">
        <v>184</v>
      </c>
      <c r="C312" s="284" t="s">
        <v>48</v>
      </c>
      <c r="D312" s="321"/>
      <c r="E312" s="322"/>
      <c r="F312" s="323"/>
      <c r="G312" s="324"/>
      <c r="H312" s="325" t="s">
        <v>48</v>
      </c>
      <c r="I312" s="325" t="s">
        <v>48</v>
      </c>
      <c r="J312" s="326"/>
      <c r="K312" s="323"/>
      <c r="L312" s="323"/>
      <c r="M312" s="327"/>
    </row>
    <row r="313" spans="1:13" ht="15.75" thickBot="1">
      <c r="A313" s="49"/>
      <c r="B313" s="285" t="s">
        <v>185</v>
      </c>
      <c r="C313" s="282" t="s">
        <v>48</v>
      </c>
      <c r="D313" s="315"/>
      <c r="E313" s="316"/>
      <c r="F313" s="317"/>
      <c r="G313" s="318"/>
      <c r="H313" s="317" t="s">
        <v>48</v>
      </c>
      <c r="I313" s="317" t="s">
        <v>48</v>
      </c>
      <c r="J313" s="319"/>
      <c r="K313" s="317"/>
      <c r="L313" s="317"/>
      <c r="M313" s="320"/>
    </row>
    <row r="314" spans="1:13" ht="15.75" thickBot="1">
      <c r="A314" s="55" t="s">
        <v>44</v>
      </c>
      <c r="B314" s="286" t="s">
        <v>51</v>
      </c>
      <c r="C314" s="287"/>
      <c r="D314" s="328"/>
      <c r="E314" s="328"/>
      <c r="F314" s="328"/>
      <c r="G314" s="329"/>
      <c r="H314" s="317"/>
      <c r="I314" s="317"/>
      <c r="J314" s="330"/>
      <c r="K314" s="330"/>
      <c r="L314" s="330"/>
      <c r="M314" s="331"/>
    </row>
    <row r="315" spans="1:13" ht="15.75" thickBot="1">
      <c r="A315" s="107"/>
      <c r="B315" s="281" t="s">
        <v>47</v>
      </c>
      <c r="C315" s="288" t="s">
        <v>48</v>
      </c>
      <c r="D315" s="315">
        <f>SUM(D35,D97,D149,D203)</f>
        <v>92</v>
      </c>
      <c r="E315" s="316">
        <f>SUM(E35,E97,E149,E203)</f>
        <v>49</v>
      </c>
      <c r="F315" s="317">
        <f>SUM(F35,F97,F149,F203)</f>
        <v>43</v>
      </c>
      <c r="G315" s="318"/>
      <c r="H315" s="317" t="s">
        <v>48</v>
      </c>
      <c r="I315" s="317" t="s">
        <v>48</v>
      </c>
      <c r="J315" s="319">
        <f>SUM(J35,J97,J149,J203)</f>
        <v>608</v>
      </c>
      <c r="K315" s="317">
        <f>SUM(K35,K97,K149,K203)</f>
        <v>296</v>
      </c>
      <c r="L315" s="317">
        <f>SUM(L35,L97,L149,L203)</f>
        <v>312</v>
      </c>
      <c r="M315" s="320">
        <f>SUM(M35,M97,M149,M203)</f>
        <v>617</v>
      </c>
    </row>
    <row r="316" spans="1:13" ht="15.75" thickBot="1">
      <c r="A316" s="107"/>
      <c r="B316" s="281" t="s">
        <v>184</v>
      </c>
      <c r="C316" s="282" t="s">
        <v>48</v>
      </c>
      <c r="D316" s="315"/>
      <c r="E316" s="316"/>
      <c r="F316" s="317"/>
      <c r="G316" s="318"/>
      <c r="H316" s="317" t="s">
        <v>48</v>
      </c>
      <c r="I316" s="317" t="s">
        <v>48</v>
      </c>
      <c r="J316" s="319"/>
      <c r="K316" s="317"/>
      <c r="L316" s="317"/>
      <c r="M316" s="320"/>
    </row>
    <row r="317" spans="1:13" ht="15.75" thickBot="1">
      <c r="A317" s="15"/>
      <c r="B317" s="289" t="s">
        <v>185</v>
      </c>
      <c r="C317" s="290" t="s">
        <v>48</v>
      </c>
      <c r="D317" s="321"/>
      <c r="E317" s="322"/>
      <c r="F317" s="323"/>
      <c r="G317" s="324"/>
      <c r="H317" s="323" t="s">
        <v>48</v>
      </c>
      <c r="I317" s="323" t="s">
        <v>48</v>
      </c>
      <c r="J317" s="326"/>
      <c r="K317" s="323"/>
      <c r="L317" s="323"/>
      <c r="M317" s="327"/>
    </row>
    <row r="318" spans="1:13" ht="15.75" thickBot="1">
      <c r="A318" s="55" t="s">
        <v>75</v>
      </c>
      <c r="B318" s="286" t="s">
        <v>56</v>
      </c>
      <c r="C318" s="287"/>
      <c r="D318" s="328"/>
      <c r="E318" s="328"/>
      <c r="F318" s="328"/>
      <c r="G318" s="329"/>
      <c r="H318" s="330"/>
      <c r="I318" s="330"/>
      <c r="J318" s="330"/>
      <c r="K318" s="330"/>
      <c r="L318" s="330"/>
      <c r="M318" s="331"/>
    </row>
    <row r="319" spans="1:13" ht="15.75" thickBot="1">
      <c r="A319" s="107"/>
      <c r="B319" s="281" t="s">
        <v>47</v>
      </c>
      <c r="C319" s="288" t="s">
        <v>48</v>
      </c>
      <c r="D319" s="332">
        <f>SUM(D49,D106,D163,D217)</f>
        <v>94</v>
      </c>
      <c r="E319" s="316">
        <f>SUM(E49,E106,E163,E217)</f>
        <v>51</v>
      </c>
      <c r="F319" s="317">
        <f>SUM(F49,F106,F163,F217)</f>
        <v>43</v>
      </c>
      <c r="G319" s="318"/>
      <c r="H319" s="333" t="s">
        <v>48</v>
      </c>
      <c r="I319" s="333" t="s">
        <v>48</v>
      </c>
      <c r="J319" s="334">
        <f>SUM(J49,J106,J163,J217)</f>
        <v>728</v>
      </c>
      <c r="K319" s="317">
        <f>SUM(K49,K106,K163,K217)</f>
        <v>390</v>
      </c>
      <c r="L319" s="317">
        <f>SUM(L49,L106,L163,L217)</f>
        <v>338</v>
      </c>
      <c r="M319" s="320">
        <f>SUM(M49,M106,M163,M217)</f>
        <v>2459</v>
      </c>
    </row>
    <row r="320" spans="1:13" ht="15.75" thickBot="1">
      <c r="A320" s="107"/>
      <c r="B320" s="281" t="s">
        <v>184</v>
      </c>
      <c r="C320" s="282" t="s">
        <v>48</v>
      </c>
      <c r="D320" s="315"/>
      <c r="E320" s="316"/>
      <c r="F320" s="317"/>
      <c r="G320" s="318"/>
      <c r="H320" s="317" t="s">
        <v>48</v>
      </c>
      <c r="I320" s="317" t="s">
        <v>48</v>
      </c>
      <c r="J320" s="319"/>
      <c r="K320" s="317"/>
      <c r="L320" s="317"/>
      <c r="M320" s="320"/>
    </row>
    <row r="321" spans="1:13" ht="15.75" thickBot="1">
      <c r="A321" s="15"/>
      <c r="B321" s="289" t="s">
        <v>185</v>
      </c>
      <c r="C321" s="290" t="s">
        <v>48</v>
      </c>
      <c r="D321" s="321"/>
      <c r="E321" s="322"/>
      <c r="F321" s="323"/>
      <c r="G321" s="324"/>
      <c r="H321" s="323" t="s">
        <v>48</v>
      </c>
      <c r="I321" s="323" t="s">
        <v>48</v>
      </c>
      <c r="J321" s="326"/>
      <c r="K321" s="323"/>
      <c r="L321" s="323"/>
      <c r="M321" s="327"/>
    </row>
    <row r="322" spans="1:13" ht="15.75" thickBot="1">
      <c r="A322" s="55" t="s">
        <v>76</v>
      </c>
      <c r="B322" s="286" t="s">
        <v>66</v>
      </c>
      <c r="C322" s="287"/>
      <c r="D322" s="328"/>
      <c r="E322" s="328"/>
      <c r="F322" s="328"/>
      <c r="G322" s="329"/>
      <c r="H322" s="330"/>
      <c r="I322" s="330"/>
      <c r="J322" s="330"/>
      <c r="K322" s="330"/>
      <c r="L322" s="330"/>
      <c r="M322" s="331"/>
    </row>
    <row r="323" spans="1:13" ht="15.75" thickBot="1">
      <c r="A323" s="107"/>
      <c r="B323" s="281" t="s">
        <v>47</v>
      </c>
      <c r="C323" s="288" t="s">
        <v>48</v>
      </c>
      <c r="D323" s="332"/>
      <c r="E323" s="335"/>
      <c r="F323" s="333"/>
      <c r="G323" s="336"/>
      <c r="H323" s="333" t="s">
        <v>48</v>
      </c>
      <c r="I323" s="333" t="s">
        <v>48</v>
      </c>
      <c r="J323" s="319"/>
      <c r="K323" s="317"/>
      <c r="L323" s="317"/>
      <c r="M323" s="320"/>
    </row>
    <row r="324" spans="1:13" ht="15.75" thickBot="1">
      <c r="A324" s="107"/>
      <c r="B324" s="281" t="s">
        <v>184</v>
      </c>
      <c r="C324" s="282" t="s">
        <v>48</v>
      </c>
      <c r="D324" s="315"/>
      <c r="E324" s="316"/>
      <c r="F324" s="317"/>
      <c r="G324" s="318"/>
      <c r="H324" s="317" t="s">
        <v>48</v>
      </c>
      <c r="I324" s="317" t="s">
        <v>48</v>
      </c>
      <c r="J324" s="319"/>
      <c r="K324" s="317"/>
      <c r="L324" s="317"/>
      <c r="M324" s="320"/>
    </row>
    <row r="325" spans="1:13" ht="15.75" thickBot="1">
      <c r="A325" s="15"/>
      <c r="B325" s="289" t="s">
        <v>185</v>
      </c>
      <c r="C325" s="290" t="s">
        <v>48</v>
      </c>
      <c r="D325" s="321"/>
      <c r="E325" s="322"/>
      <c r="F325" s="323"/>
      <c r="G325" s="324"/>
      <c r="H325" s="323" t="s">
        <v>48</v>
      </c>
      <c r="I325" s="323" t="s">
        <v>48</v>
      </c>
      <c r="J325" s="326"/>
      <c r="K325" s="323"/>
      <c r="L325" s="323"/>
      <c r="M325" s="327"/>
    </row>
    <row r="326" spans="1:13" ht="15.75" thickBot="1">
      <c r="A326" s="55" t="s">
        <v>91</v>
      </c>
      <c r="B326" s="286" t="s">
        <v>67</v>
      </c>
      <c r="C326" s="287"/>
      <c r="D326" s="330"/>
      <c r="E326" s="330"/>
      <c r="F326" s="330"/>
      <c r="G326" s="329"/>
      <c r="H326" s="330"/>
      <c r="I326" s="330"/>
      <c r="J326" s="330"/>
      <c r="K326" s="330"/>
      <c r="L326" s="330"/>
      <c r="M326" s="331"/>
    </row>
    <row r="327" spans="1:13" ht="15.75" thickBot="1">
      <c r="A327" s="22"/>
      <c r="B327" s="281" t="s">
        <v>47</v>
      </c>
      <c r="C327" s="288" t="s">
        <v>48</v>
      </c>
      <c r="D327" s="332">
        <f>SUM(D291,D239)</f>
        <v>62</v>
      </c>
      <c r="E327" s="335">
        <f>SUM(E239,E291)</f>
        <v>31</v>
      </c>
      <c r="F327" s="333">
        <f>SUM(F239,F291)</f>
        <v>31</v>
      </c>
      <c r="G327" s="336"/>
      <c r="H327" s="333" t="s">
        <v>48</v>
      </c>
      <c r="I327" s="333" t="s">
        <v>48</v>
      </c>
      <c r="J327" s="319">
        <f>SUM(J239,J291)</f>
        <v>520</v>
      </c>
      <c r="K327" s="317">
        <f>SUM(K239,K291)</f>
        <v>250</v>
      </c>
      <c r="L327" s="317">
        <f>SUM(L239,L291)</f>
        <v>270</v>
      </c>
      <c r="M327" s="320">
        <f>SUM(M239,M291)</f>
        <v>195</v>
      </c>
    </row>
    <row r="328" spans="1:13" ht="15.75" thickBot="1">
      <c r="A328" s="15"/>
      <c r="B328" s="283" t="s">
        <v>184</v>
      </c>
      <c r="C328" s="284" t="s">
        <v>48</v>
      </c>
      <c r="D328" s="321"/>
      <c r="E328" s="322"/>
      <c r="F328" s="323"/>
      <c r="G328" s="324"/>
      <c r="H328" s="325" t="s">
        <v>48</v>
      </c>
      <c r="I328" s="325" t="s">
        <v>48</v>
      </c>
      <c r="J328" s="326"/>
      <c r="K328" s="324"/>
      <c r="L328" s="324"/>
      <c r="M328" s="327"/>
    </row>
    <row r="329" spans="1:13" ht="15.75" thickBot="1">
      <c r="A329" s="107"/>
      <c r="B329" s="285" t="s">
        <v>185</v>
      </c>
      <c r="C329" s="282" t="s">
        <v>48</v>
      </c>
      <c r="D329" s="315"/>
      <c r="E329" s="337"/>
      <c r="F329" s="318"/>
      <c r="G329" s="318"/>
      <c r="H329" s="317" t="s">
        <v>48</v>
      </c>
      <c r="I329" s="317" t="s">
        <v>48</v>
      </c>
      <c r="J329" s="319"/>
      <c r="K329" s="318"/>
      <c r="L329" s="318"/>
      <c r="M329" s="320"/>
    </row>
    <row r="330" spans="1:13" ht="15.75" thickBot="1">
      <c r="A330" s="108" t="s">
        <v>101</v>
      </c>
      <c r="B330" s="292" t="s">
        <v>68</v>
      </c>
      <c r="C330" s="293"/>
      <c r="D330" s="294"/>
      <c r="E330" s="271"/>
      <c r="F330" s="271"/>
      <c r="G330" s="271"/>
      <c r="H330" s="271"/>
      <c r="I330" s="271"/>
      <c r="J330" s="271"/>
      <c r="K330" s="267"/>
      <c r="L330" s="267"/>
      <c r="M330" s="268"/>
    </row>
    <row r="331" spans="1:13" ht="15">
      <c r="A331" s="302">
        <v>1</v>
      </c>
      <c r="B331" s="128" t="s">
        <v>182</v>
      </c>
      <c r="C331" s="295" t="s">
        <v>44</v>
      </c>
      <c r="D331" s="296">
        <v>0.5</v>
      </c>
      <c r="E331" s="296">
        <v>0.5</v>
      </c>
      <c r="F331" s="296">
        <v>0</v>
      </c>
      <c r="G331" s="296"/>
      <c r="H331" s="303" t="s">
        <v>69</v>
      </c>
      <c r="I331" s="296" t="s">
        <v>43</v>
      </c>
      <c r="J331" s="296">
        <v>4</v>
      </c>
      <c r="K331" s="296">
        <v>4</v>
      </c>
      <c r="L331" s="188"/>
      <c r="M331" s="188"/>
    </row>
    <row r="332" spans="1:13" ht="15">
      <c r="A332" s="128">
        <v>2</v>
      </c>
      <c r="B332" s="128" t="s">
        <v>92</v>
      </c>
      <c r="C332" s="295" t="s">
        <v>75</v>
      </c>
      <c r="D332" s="296">
        <v>0.25</v>
      </c>
      <c r="E332" s="296">
        <v>0.25</v>
      </c>
      <c r="F332" s="296">
        <v>0</v>
      </c>
      <c r="G332" s="296"/>
      <c r="H332" s="303" t="s">
        <v>69</v>
      </c>
      <c r="I332" s="296" t="s">
        <v>43</v>
      </c>
      <c r="J332" s="296">
        <v>2</v>
      </c>
      <c r="K332" s="296">
        <v>2</v>
      </c>
      <c r="L332" s="188"/>
      <c r="M332" s="188"/>
    </row>
    <row r="333" spans="1:13" ht="15">
      <c r="A333" s="304">
        <v>3</v>
      </c>
      <c r="B333" s="128" t="s">
        <v>93</v>
      </c>
      <c r="C333" s="295" t="s">
        <v>75</v>
      </c>
      <c r="D333" s="296">
        <v>0.25</v>
      </c>
      <c r="E333" s="296">
        <v>0.25</v>
      </c>
      <c r="F333" s="296">
        <v>0</v>
      </c>
      <c r="G333" s="296"/>
      <c r="H333" s="303" t="s">
        <v>69</v>
      </c>
      <c r="I333" s="296" t="s">
        <v>43</v>
      </c>
      <c r="J333" s="296">
        <v>2</v>
      </c>
      <c r="K333" s="296">
        <v>2</v>
      </c>
      <c r="L333" s="188"/>
      <c r="M333" s="188"/>
    </row>
    <row r="334" spans="1:13" ht="15">
      <c r="A334" s="128">
        <v>4</v>
      </c>
      <c r="B334" s="128" t="s">
        <v>94</v>
      </c>
      <c r="C334" s="295" t="s">
        <v>75</v>
      </c>
      <c r="D334" s="296">
        <v>0.5</v>
      </c>
      <c r="E334" s="296">
        <v>0.5</v>
      </c>
      <c r="F334" s="296">
        <v>0</v>
      </c>
      <c r="G334" s="296"/>
      <c r="H334" s="303" t="s">
        <v>69</v>
      </c>
      <c r="I334" s="296" t="s">
        <v>43</v>
      </c>
      <c r="J334" s="296">
        <v>4</v>
      </c>
      <c r="K334" s="296">
        <v>4</v>
      </c>
      <c r="L334" s="188"/>
      <c r="M334" s="188"/>
    </row>
    <row r="335" spans="1:256" ht="15">
      <c r="A335" s="305">
        <v>5</v>
      </c>
      <c r="B335" s="297" t="s">
        <v>116</v>
      </c>
      <c r="C335" s="298" t="s">
        <v>101</v>
      </c>
      <c r="D335" s="296">
        <v>3</v>
      </c>
      <c r="E335" s="296">
        <v>0</v>
      </c>
      <c r="F335" s="296">
        <v>3</v>
      </c>
      <c r="G335" s="296"/>
      <c r="H335" s="296"/>
      <c r="I335" s="296" t="s">
        <v>65</v>
      </c>
      <c r="J335" s="296">
        <v>160</v>
      </c>
      <c r="K335" s="296"/>
      <c r="L335" s="188"/>
      <c r="M335" s="188">
        <v>0</v>
      </c>
      <c r="N335" s="21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  <c r="IG335" s="19"/>
      <c r="IH335" s="19"/>
      <c r="II335" s="19"/>
      <c r="IJ335" s="19"/>
      <c r="IK335" s="19"/>
      <c r="IL335" s="19"/>
      <c r="IM335" s="19"/>
      <c r="IN335" s="19"/>
      <c r="IO335" s="19"/>
      <c r="IP335" s="19"/>
      <c r="IQ335" s="19"/>
      <c r="IR335" s="19"/>
      <c r="IS335" s="19"/>
      <c r="IT335" s="19"/>
      <c r="IU335" s="19"/>
      <c r="IV335" s="19"/>
    </row>
    <row r="336" spans="1:256" ht="15.75" thickBot="1">
      <c r="A336" s="102"/>
      <c r="B336" s="159"/>
      <c r="C336" s="196"/>
      <c r="D336" s="180"/>
      <c r="E336" s="181"/>
      <c r="F336" s="181"/>
      <c r="G336" s="181"/>
      <c r="H336" s="181"/>
      <c r="I336" s="181"/>
      <c r="J336" s="180"/>
      <c r="K336" s="181"/>
      <c r="L336" s="181"/>
      <c r="M336" s="180"/>
      <c r="N336" s="21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Y336" s="19"/>
      <c r="FZ336" s="19"/>
      <c r="GA336" s="19"/>
      <c r="GB336" s="19"/>
      <c r="GC336" s="19"/>
      <c r="GD336" s="19"/>
      <c r="GE336" s="19"/>
      <c r="GF336" s="19"/>
      <c r="GG336" s="19"/>
      <c r="GH336" s="19"/>
      <c r="GI336" s="19"/>
      <c r="GJ336" s="19"/>
      <c r="GK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  <c r="HZ336" s="19"/>
      <c r="IA336" s="19"/>
      <c r="IB336" s="19"/>
      <c r="IC336" s="19"/>
      <c r="ID336" s="19"/>
      <c r="IE336" s="19"/>
      <c r="IF336" s="19"/>
      <c r="IG336" s="19"/>
      <c r="IH336" s="19"/>
      <c r="II336" s="19"/>
      <c r="IJ336" s="19"/>
      <c r="IK336" s="19"/>
      <c r="IL336" s="19"/>
      <c r="IM336" s="19"/>
      <c r="IN336" s="19"/>
      <c r="IO336" s="19"/>
      <c r="IP336" s="19"/>
      <c r="IQ336" s="19"/>
      <c r="IR336" s="19"/>
      <c r="IS336" s="19"/>
      <c r="IT336" s="19"/>
      <c r="IU336" s="19"/>
      <c r="IV336" s="19"/>
    </row>
    <row r="337" spans="1:13" ht="15">
      <c r="A337" s="143" t="s">
        <v>37</v>
      </c>
      <c r="B337" s="25" t="s">
        <v>156</v>
      </c>
      <c r="C337" s="214"/>
      <c r="D337" s="358" t="s">
        <v>157</v>
      </c>
      <c r="E337" s="359"/>
      <c r="F337" s="360" t="s">
        <v>158</v>
      </c>
      <c r="G337" s="359"/>
      <c r="H337" s="61"/>
      <c r="I337" s="143" t="s">
        <v>44</v>
      </c>
      <c r="J337" s="260" t="s">
        <v>159</v>
      </c>
      <c r="K337" s="261"/>
      <c r="L337" s="261"/>
      <c r="M337" s="262"/>
    </row>
    <row r="338" spans="1:13" ht="15">
      <c r="A338" s="13"/>
      <c r="B338" s="144" t="s">
        <v>160</v>
      </c>
      <c r="C338" s="217"/>
      <c r="D338" s="263" t="s">
        <v>8</v>
      </c>
      <c r="E338" s="145" t="s">
        <v>161</v>
      </c>
      <c r="F338" s="61" t="s">
        <v>8</v>
      </c>
      <c r="G338" s="146" t="s">
        <v>161</v>
      </c>
      <c r="H338" s="181"/>
      <c r="I338" s="10"/>
      <c r="J338" s="264" t="s">
        <v>162</v>
      </c>
      <c r="K338" s="9"/>
      <c r="L338" s="9"/>
      <c r="M338" s="147" t="s">
        <v>161</v>
      </c>
    </row>
    <row r="339" spans="1:13" ht="15.75" thickBot="1">
      <c r="A339" s="22"/>
      <c r="B339" s="148" t="s">
        <v>163</v>
      </c>
      <c r="C339" s="216"/>
      <c r="D339" s="263" t="s">
        <v>164</v>
      </c>
      <c r="E339" s="82"/>
      <c r="F339" s="181"/>
      <c r="G339" s="82"/>
      <c r="H339" s="181"/>
      <c r="I339" s="10"/>
      <c r="J339" s="265" t="s">
        <v>165</v>
      </c>
      <c r="K339" s="266"/>
      <c r="L339" s="266"/>
      <c r="M339" s="82"/>
    </row>
    <row r="340" spans="1:13" ht="15.75" thickBot="1">
      <c r="A340" s="22"/>
      <c r="B340" s="149" t="s">
        <v>166</v>
      </c>
      <c r="C340" s="210"/>
      <c r="D340" s="75">
        <f>SUM(D311,D315,D319,D327,D331,D332,D333,D334,D335)</f>
        <v>300.5</v>
      </c>
      <c r="E340" s="40">
        <v>100</v>
      </c>
      <c r="F340" s="270">
        <v>7502</v>
      </c>
      <c r="G340" s="40">
        <v>100</v>
      </c>
      <c r="H340" s="181"/>
      <c r="I340" s="361" t="s">
        <v>167</v>
      </c>
      <c r="J340" s="362"/>
      <c r="K340" s="362"/>
      <c r="L340" s="362"/>
      <c r="M340" s="68"/>
    </row>
    <row r="341" spans="1:13" ht="15">
      <c r="A341" s="15">
        <v>1</v>
      </c>
      <c r="B341" s="150" t="s">
        <v>168</v>
      </c>
      <c r="C341" s="217"/>
      <c r="D341" s="269"/>
      <c r="E341" s="82"/>
      <c r="F341" s="267"/>
      <c r="G341" s="82"/>
      <c r="H341" s="181"/>
      <c r="I341" s="51">
        <v>1</v>
      </c>
      <c r="J341" s="14" t="s">
        <v>169</v>
      </c>
      <c r="K341" s="181"/>
      <c r="L341" s="181"/>
      <c r="M341" s="82">
        <v>100</v>
      </c>
    </row>
    <row r="342" spans="1:13" ht="15">
      <c r="A342" s="41"/>
      <c r="B342" s="151" t="s">
        <v>170</v>
      </c>
      <c r="C342" s="229"/>
      <c r="D342" s="309">
        <f>SUM(E311,E315,E319,E327)</f>
        <v>157</v>
      </c>
      <c r="E342" s="276">
        <f>D342/D$340*100</f>
        <v>52.24625623960066</v>
      </c>
      <c r="F342" s="306">
        <f>SUM(J311,J315,J319,J327,M311,M315,M319,M327)</f>
        <v>5812</v>
      </c>
      <c r="G342" s="276">
        <f>F342/F$340*100</f>
        <v>77.47267395361237</v>
      </c>
      <c r="H342" s="181"/>
      <c r="I342" s="79"/>
      <c r="J342" s="181"/>
      <c r="K342" s="181"/>
      <c r="L342" s="181"/>
      <c r="M342" s="82"/>
    </row>
    <row r="343" spans="1:13" ht="15">
      <c r="A343" s="152">
        <v>2</v>
      </c>
      <c r="B343" s="153" t="s">
        <v>171</v>
      </c>
      <c r="C343" s="230"/>
      <c r="D343" s="189">
        <f>SUM(D315)</f>
        <v>92</v>
      </c>
      <c r="E343" s="276">
        <f>D343/D$340*100</f>
        <v>30.615640599001665</v>
      </c>
      <c r="F343" s="307">
        <f>SUM(J315)</f>
        <v>608</v>
      </c>
      <c r="G343" s="276">
        <f>F343/F$340*100</f>
        <v>8.104505465209277</v>
      </c>
      <c r="H343" s="181"/>
      <c r="I343" s="79"/>
      <c r="J343" s="181"/>
      <c r="K343" s="181"/>
      <c r="L343" s="181"/>
      <c r="M343" s="82"/>
    </row>
    <row r="344" spans="1:13" ht="15">
      <c r="A344" s="49">
        <v>3</v>
      </c>
      <c r="B344" s="155" t="s">
        <v>172</v>
      </c>
      <c r="C344" s="231"/>
      <c r="D344" s="54"/>
      <c r="E344" s="277"/>
      <c r="F344" s="308"/>
      <c r="G344" s="12"/>
      <c r="H344" s="181"/>
      <c r="I344" s="79"/>
      <c r="J344" s="351"/>
      <c r="K344" s="352"/>
      <c r="L344" s="352"/>
      <c r="M344" s="82"/>
    </row>
    <row r="345" spans="1:13" ht="15">
      <c r="A345" s="41"/>
      <c r="B345" s="151" t="s">
        <v>173</v>
      </c>
      <c r="C345" s="229"/>
      <c r="D345" s="299">
        <f>SUM(F81,F90,F91,F92,F93,F143,F144,F145,F146,F147,F148,F155,F158,F160,F177,F200,F201,F202,F209,F213,E289,F289,E290,F290)</f>
        <v>49</v>
      </c>
      <c r="E345" s="276">
        <f>D345/D$340*100</f>
        <v>16.306156405990016</v>
      </c>
      <c r="F345" s="306">
        <f>SUM(J81,J90,J91,J92,J93,J143,J144,J145,J146,J177,J200,J201,J289,J290)</f>
        <v>522</v>
      </c>
      <c r="G345" s="276">
        <f>F345/F$340*100</f>
        <v>6.958144494801386</v>
      </c>
      <c r="H345" s="181"/>
      <c r="I345" s="79"/>
      <c r="J345" s="351"/>
      <c r="K345" s="352"/>
      <c r="L345" s="352"/>
      <c r="M345" s="82"/>
    </row>
    <row r="346" spans="1:13" ht="15">
      <c r="A346" s="49">
        <v>4</v>
      </c>
      <c r="B346" s="155" t="s">
        <v>174</v>
      </c>
      <c r="C346" s="231"/>
      <c r="D346" s="54"/>
      <c r="E346" s="277"/>
      <c r="F346" s="308"/>
      <c r="G346" s="12"/>
      <c r="H346" s="181"/>
      <c r="I346" s="79"/>
      <c r="J346" s="351"/>
      <c r="K346" s="352"/>
      <c r="L346" s="352"/>
      <c r="M346" s="82"/>
    </row>
    <row r="347" spans="1:13" ht="15">
      <c r="A347" s="41"/>
      <c r="B347" s="151" t="s">
        <v>175</v>
      </c>
      <c r="C347" s="229"/>
      <c r="D347" s="182">
        <f>SUM(D331,D332,D333,D334)</f>
        <v>1.5</v>
      </c>
      <c r="E347" s="276">
        <f>D347/D$340*100</f>
        <v>0.49916805324459235</v>
      </c>
      <c r="F347" s="306">
        <f>SUM(J331,J332,J333,J334)</f>
        <v>12</v>
      </c>
      <c r="G347" s="276">
        <f>F347/F$340*100</f>
        <v>0.15995734470807785</v>
      </c>
      <c r="H347" s="181"/>
      <c r="I347" s="79"/>
      <c r="J347" s="351"/>
      <c r="K347" s="352"/>
      <c r="L347" s="352"/>
      <c r="M347" s="82"/>
    </row>
    <row r="348" spans="1:13" ht="15">
      <c r="A348" s="69">
        <v>5</v>
      </c>
      <c r="B348" s="153" t="s">
        <v>176</v>
      </c>
      <c r="C348" s="230"/>
      <c r="D348" s="105">
        <f>SUM(D22,D23,D82,D83,D47,D79,D80,D137,D177,D161,D162,D193,D194,D226:D237,D258,D259,D277:D290)</f>
        <v>112</v>
      </c>
      <c r="E348" s="276">
        <f>D348/D$340*100</f>
        <v>37.2712146422629</v>
      </c>
      <c r="F348" s="307">
        <f>SUM(J22,J23,J82,J83,J47,J79,J80,J137,J177,J161,J162,J193,J194,J226:J237,J258,J259,J277:J290)</f>
        <v>946</v>
      </c>
      <c r="G348" s="276">
        <f>F348/F$340*100</f>
        <v>12.609970674486803</v>
      </c>
      <c r="H348" s="181"/>
      <c r="I348" s="79"/>
      <c r="J348" s="351"/>
      <c r="K348" s="352"/>
      <c r="L348" s="352"/>
      <c r="M348" s="82"/>
    </row>
    <row r="349" spans="1:13" ht="15">
      <c r="A349" s="156">
        <v>6</v>
      </c>
      <c r="B349" s="153" t="s">
        <v>177</v>
      </c>
      <c r="C349" s="230"/>
      <c r="D349" s="117">
        <v>3</v>
      </c>
      <c r="E349" s="276">
        <f>D349/D$340*100</f>
        <v>0.9983361064891847</v>
      </c>
      <c r="F349" s="307">
        <v>160</v>
      </c>
      <c r="G349" s="276">
        <f>F349/F$340*100</f>
        <v>2.132764596107705</v>
      </c>
      <c r="I349" s="43"/>
      <c r="J349" s="353"/>
      <c r="K349" s="354"/>
      <c r="L349" s="354"/>
      <c r="M349" s="48"/>
    </row>
    <row r="350" spans="1:13" ht="15.75" thickBot="1">
      <c r="A350" s="157">
        <v>7</v>
      </c>
      <c r="B350" s="158" t="s">
        <v>178</v>
      </c>
      <c r="C350" s="232"/>
      <c r="D350" s="39">
        <v>2</v>
      </c>
      <c r="E350" s="276">
        <f>D350/D$340*100</f>
        <v>0.6655574043261231</v>
      </c>
      <c r="F350" s="271">
        <v>60</v>
      </c>
      <c r="G350" s="276">
        <f>F350/F$340*100</f>
        <v>0.7997867235403893</v>
      </c>
      <c r="I350" s="355" t="s">
        <v>179</v>
      </c>
      <c r="J350" s="356"/>
      <c r="K350" s="356"/>
      <c r="L350" s="356"/>
      <c r="M350" s="38">
        <v>100</v>
      </c>
    </row>
    <row r="351" ht="15">
      <c r="A351" s="21"/>
    </row>
    <row r="352" spans="2:7" ht="57.75" customHeight="1">
      <c r="B352" s="363" t="s">
        <v>188</v>
      </c>
      <c r="C352" s="363"/>
      <c r="D352" s="363"/>
      <c r="E352" s="363"/>
      <c r="F352" s="363"/>
      <c r="G352" s="363"/>
    </row>
    <row r="353" spans="2:7" ht="15" customHeight="1" hidden="1">
      <c r="B353" s="363"/>
      <c r="C353" s="363"/>
      <c r="D353" s="363"/>
      <c r="E353" s="363"/>
      <c r="F353" s="363"/>
      <c r="G353" s="363"/>
    </row>
    <row r="354" spans="2:7" ht="15" customHeight="1" hidden="1">
      <c r="B354" s="363"/>
      <c r="C354" s="363"/>
      <c r="D354" s="363"/>
      <c r="E354" s="363"/>
      <c r="F354" s="363"/>
      <c r="G354" s="363"/>
    </row>
    <row r="355" spans="1:13" ht="15" hidden="1">
      <c r="A355" s="49">
        <v>3</v>
      </c>
      <c r="B355" s="155" t="s">
        <v>172</v>
      </c>
      <c r="C355" s="231"/>
      <c r="D355" s="54"/>
      <c r="E355" s="12"/>
      <c r="F355" s="72"/>
      <c r="G355" s="12"/>
      <c r="H355" s="181"/>
      <c r="I355" s="79"/>
      <c r="J355" s="351"/>
      <c r="K355" s="352"/>
      <c r="L355" s="352"/>
      <c r="M355" s="82"/>
    </row>
    <row r="356" spans="1:13" ht="15" hidden="1">
      <c r="A356" s="41"/>
      <c r="B356" s="151" t="s">
        <v>173</v>
      </c>
      <c r="C356" s="229"/>
      <c r="D356" s="182">
        <v>0</v>
      </c>
      <c r="E356" s="48">
        <v>0</v>
      </c>
      <c r="F356" s="183">
        <v>0</v>
      </c>
      <c r="G356" s="48">
        <v>0</v>
      </c>
      <c r="H356" s="181"/>
      <c r="I356" s="79"/>
      <c r="J356" s="351"/>
      <c r="K356" s="352"/>
      <c r="L356" s="352"/>
      <c r="M356" s="82"/>
    </row>
    <row r="357" spans="1:13" ht="15" hidden="1">
      <c r="A357" s="49">
        <v>4</v>
      </c>
      <c r="B357" s="155" t="s">
        <v>174</v>
      </c>
      <c r="C357" s="231"/>
      <c r="D357" s="54"/>
      <c r="E357" s="12"/>
      <c r="F357" s="72"/>
      <c r="G357" s="12"/>
      <c r="H357" s="181"/>
      <c r="I357" s="79"/>
      <c r="J357" s="351"/>
      <c r="K357" s="352"/>
      <c r="L357" s="352"/>
      <c r="M357" s="82"/>
    </row>
    <row r="358" spans="1:13" ht="15" hidden="1">
      <c r="A358" s="41"/>
      <c r="B358" s="151" t="s">
        <v>175</v>
      </c>
      <c r="C358" s="229"/>
      <c r="D358" s="182">
        <v>0</v>
      </c>
      <c r="E358" s="48">
        <v>0</v>
      </c>
      <c r="F358" s="183">
        <v>0</v>
      </c>
      <c r="G358" s="48">
        <v>0</v>
      </c>
      <c r="H358" s="181"/>
      <c r="I358" s="79"/>
      <c r="J358" s="351"/>
      <c r="K358" s="352"/>
      <c r="L358" s="352"/>
      <c r="M358" s="82"/>
    </row>
    <row r="359" spans="1:13" ht="15" hidden="1">
      <c r="A359" s="69">
        <v>5</v>
      </c>
      <c r="B359" s="153" t="s">
        <v>176</v>
      </c>
      <c r="C359" s="230"/>
      <c r="D359" s="105">
        <f>SUM(D248,D249,D267:D278)</f>
        <v>4</v>
      </c>
      <c r="E359" s="68">
        <v>80</v>
      </c>
      <c r="F359" s="154">
        <f>SUM(J248,J249,J267:J278)</f>
        <v>40</v>
      </c>
      <c r="G359" s="68">
        <v>28</v>
      </c>
      <c r="H359" s="181"/>
      <c r="I359" s="79"/>
      <c r="J359" s="351"/>
      <c r="K359" s="352"/>
      <c r="L359" s="352"/>
      <c r="M359" s="82"/>
    </row>
    <row r="360" spans="1:13" ht="15" hidden="1">
      <c r="A360" s="156">
        <v>6</v>
      </c>
      <c r="B360" s="153" t="s">
        <v>177</v>
      </c>
      <c r="C360" s="230"/>
      <c r="D360" s="117"/>
      <c r="E360" s="68"/>
      <c r="F360" s="154"/>
      <c r="G360" s="68"/>
      <c r="I360" s="43"/>
      <c r="J360" s="353"/>
      <c r="K360" s="354"/>
      <c r="L360" s="354"/>
      <c r="M360" s="48"/>
    </row>
    <row r="361" spans="1:13" ht="15.75" hidden="1" thickBot="1">
      <c r="A361" s="157">
        <v>7</v>
      </c>
      <c r="B361" s="158" t="s">
        <v>178</v>
      </c>
      <c r="C361" s="232"/>
      <c r="D361" s="39">
        <v>0</v>
      </c>
      <c r="E361" s="38">
        <v>0</v>
      </c>
      <c r="F361" s="87">
        <v>0</v>
      </c>
      <c r="G361" s="38">
        <v>0</v>
      </c>
      <c r="I361" s="355" t="s">
        <v>179</v>
      </c>
      <c r="J361" s="356"/>
      <c r="K361" s="356"/>
      <c r="L361" s="356"/>
      <c r="M361" s="38">
        <v>100</v>
      </c>
    </row>
    <row r="362" ht="15" hidden="1">
      <c r="A362" s="21"/>
    </row>
    <row r="363" spans="2:7" ht="15" hidden="1">
      <c r="B363" s="363" t="s">
        <v>180</v>
      </c>
      <c r="C363" s="363"/>
      <c r="D363" s="363"/>
      <c r="E363" s="363"/>
      <c r="F363" s="363"/>
      <c r="G363" s="363"/>
    </row>
    <row r="364" spans="2:7" ht="15" hidden="1">
      <c r="B364" s="363"/>
      <c r="C364" s="363"/>
      <c r="D364" s="363"/>
      <c r="E364" s="363"/>
      <c r="F364" s="363"/>
      <c r="G364" s="363"/>
    </row>
    <row r="365" spans="2:7" ht="15" hidden="1">
      <c r="B365" s="363"/>
      <c r="C365" s="363"/>
      <c r="D365" s="363"/>
      <c r="E365" s="363"/>
      <c r="F365" s="363"/>
      <c r="G365" s="363"/>
    </row>
    <row r="366" ht="15"/>
    <row r="367" ht="15"/>
  </sheetData>
  <sheetProtection/>
  <mergeCells count="46">
    <mergeCell ref="J360:L360"/>
    <mergeCell ref="I361:L361"/>
    <mergeCell ref="B363:G365"/>
    <mergeCell ref="J356:L356"/>
    <mergeCell ref="J357:L357"/>
    <mergeCell ref="J358:L358"/>
    <mergeCell ref="J359:L359"/>
    <mergeCell ref="F337:G337"/>
    <mergeCell ref="I340:L340"/>
    <mergeCell ref="J344:L344"/>
    <mergeCell ref="J345:L345"/>
    <mergeCell ref="J346:L346"/>
    <mergeCell ref="B352:G354"/>
    <mergeCell ref="B300:E300"/>
    <mergeCell ref="D301:F301"/>
    <mergeCell ref="J301:M301"/>
    <mergeCell ref="J347:L347"/>
    <mergeCell ref="J355:L355"/>
    <mergeCell ref="J348:L348"/>
    <mergeCell ref="J349:L349"/>
    <mergeCell ref="I350:L350"/>
    <mergeCell ref="A309:B309"/>
    <mergeCell ref="D337:E337"/>
    <mergeCell ref="K302:L302"/>
    <mergeCell ref="A308:B308"/>
    <mergeCell ref="D183:F183"/>
    <mergeCell ref="J183:M183"/>
    <mergeCell ref="K184:L184"/>
    <mergeCell ref="B245:C245"/>
    <mergeCell ref="K249:L249"/>
    <mergeCell ref="D248:F248"/>
    <mergeCell ref="J248:M248"/>
    <mergeCell ref="A297:B297"/>
    <mergeCell ref="A180:B180"/>
    <mergeCell ref="D69:F69"/>
    <mergeCell ref="J69:M69"/>
    <mergeCell ref="K70:L70"/>
    <mergeCell ref="B124:C124"/>
    <mergeCell ref="D127:F127"/>
    <mergeCell ref="J127:M127"/>
    <mergeCell ref="K13:L13"/>
    <mergeCell ref="A2:M2"/>
    <mergeCell ref="A4:M4"/>
    <mergeCell ref="D12:F12"/>
    <mergeCell ref="J12:M12"/>
    <mergeCell ref="K128:L128"/>
  </mergeCells>
  <printOptions/>
  <pageMargins left="0.7" right="0.7" top="0.75" bottom="0.75" header="0.3" footer="0.3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ADS</cp:lastModifiedBy>
  <cp:lastPrinted>2016-04-20T09:49:21Z</cp:lastPrinted>
  <dcterms:created xsi:type="dcterms:W3CDTF">2012-04-25T15:02:43Z</dcterms:created>
  <dcterms:modified xsi:type="dcterms:W3CDTF">2017-10-05T10:24:52Z</dcterms:modified>
  <cp:category/>
  <cp:version/>
  <cp:contentType/>
  <cp:contentStatus/>
</cp:coreProperties>
</file>